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date1904="1" showInkAnnotation="0" autoCompressPictures="0"/>
  <bookViews>
    <workbookView xWindow="160" yWindow="0" windowWidth="20500" windowHeight="11520" tabRatio="308"/>
  </bookViews>
  <sheets>
    <sheet name="Daily" sheetId="1" r:id="rId1"/>
    <sheet name="Monthly" sheetId="2" r:id="rId2"/>
    <sheet name="Yearly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B17" i="2"/>
  <c r="C17" i="2"/>
  <c r="D17" i="2"/>
  <c r="E17" i="2"/>
  <c r="E31" i="2"/>
  <c r="B46" i="2"/>
  <c r="C46" i="2"/>
  <c r="D46" i="2"/>
  <c r="E46" i="2"/>
  <c r="E61" i="2"/>
  <c r="E76" i="2"/>
  <c r="E91" i="2"/>
  <c r="B106" i="2"/>
  <c r="C106" i="2"/>
  <c r="D106" i="2"/>
  <c r="E106" i="2"/>
  <c r="B121" i="2"/>
  <c r="C121" i="2"/>
  <c r="D121" i="2"/>
  <c r="E121" i="2"/>
  <c r="B136" i="2"/>
  <c r="C136" i="2"/>
  <c r="D136" i="2"/>
  <c r="E136" i="2"/>
  <c r="E151" i="2"/>
  <c r="B165" i="2"/>
  <c r="C165" i="2"/>
  <c r="D165" i="2"/>
  <c r="E165" i="2"/>
  <c r="F27" i="3"/>
  <c r="B4" i="2"/>
  <c r="C4" i="2"/>
  <c r="D4" i="2"/>
  <c r="E4" i="2"/>
  <c r="B18" i="2"/>
  <c r="C18" i="2"/>
  <c r="D18" i="2"/>
  <c r="E18" i="2"/>
  <c r="B32" i="2"/>
  <c r="C32" i="2"/>
  <c r="D32" i="2"/>
  <c r="E32" i="2"/>
  <c r="B47" i="2"/>
  <c r="C47" i="2"/>
  <c r="D47" i="2"/>
  <c r="E47" i="2"/>
  <c r="B62" i="2"/>
  <c r="C62" i="2"/>
  <c r="D62" i="2"/>
  <c r="E62" i="2"/>
  <c r="B77" i="2"/>
  <c r="C77" i="2"/>
  <c r="D77" i="2"/>
  <c r="E77" i="2"/>
  <c r="E92" i="2"/>
  <c r="B107" i="2"/>
  <c r="C107" i="2"/>
  <c r="D107" i="2"/>
  <c r="E107" i="2"/>
  <c r="B122" i="2"/>
  <c r="C122" i="2"/>
  <c r="D122" i="2"/>
  <c r="E122" i="2"/>
  <c r="E137" i="2"/>
  <c r="B152" i="2"/>
  <c r="C152" i="2"/>
  <c r="D152" i="2"/>
  <c r="E152" i="2"/>
  <c r="B166" i="2"/>
  <c r="C166" i="2"/>
  <c r="D166" i="2"/>
  <c r="E166" i="2"/>
  <c r="F28" i="3"/>
  <c r="B5" i="2"/>
  <c r="C5" i="2"/>
  <c r="D5" i="2"/>
  <c r="E5" i="2"/>
  <c r="B19" i="2"/>
  <c r="C19" i="2"/>
  <c r="D19" i="2"/>
  <c r="E19" i="2"/>
  <c r="B33" i="2"/>
  <c r="C33" i="2"/>
  <c r="D33" i="2"/>
  <c r="E33" i="2"/>
  <c r="B48" i="2"/>
  <c r="C48" i="2"/>
  <c r="D48" i="2"/>
  <c r="E48" i="2"/>
  <c r="B63" i="2"/>
  <c r="C63" i="2"/>
  <c r="D63" i="2"/>
  <c r="E63" i="2"/>
  <c r="B78" i="2"/>
  <c r="C78" i="2"/>
  <c r="D78" i="2"/>
  <c r="E78" i="2"/>
  <c r="B93" i="2"/>
  <c r="C93" i="2"/>
  <c r="D93" i="2"/>
  <c r="E93" i="2"/>
  <c r="B108" i="2"/>
  <c r="C108" i="2"/>
  <c r="D108" i="2"/>
  <c r="E108" i="2"/>
  <c r="B123" i="2"/>
  <c r="C123" i="2"/>
  <c r="D123" i="2"/>
  <c r="E123" i="2"/>
  <c r="B138" i="2"/>
  <c r="C138" i="2"/>
  <c r="D138" i="2"/>
  <c r="E138" i="2"/>
  <c r="B153" i="2"/>
  <c r="C153" i="2"/>
  <c r="D153" i="2"/>
  <c r="E153" i="2"/>
  <c r="B167" i="2"/>
  <c r="C167" i="2"/>
  <c r="D167" i="2"/>
  <c r="E167" i="2"/>
  <c r="F29" i="3"/>
  <c r="B6" i="2"/>
  <c r="C6" i="2"/>
  <c r="D6" i="2"/>
  <c r="E6" i="2"/>
  <c r="B20" i="2"/>
  <c r="C20" i="2"/>
  <c r="D20" i="2"/>
  <c r="E20" i="2"/>
  <c r="B34" i="2"/>
  <c r="C34" i="2"/>
  <c r="D34" i="2"/>
  <c r="E34" i="2"/>
  <c r="B49" i="2"/>
  <c r="C49" i="2"/>
  <c r="D49" i="2"/>
  <c r="E49" i="2"/>
  <c r="B64" i="2"/>
  <c r="C64" i="2"/>
  <c r="D64" i="2"/>
  <c r="E64" i="2"/>
  <c r="B79" i="2"/>
  <c r="C79" i="2"/>
  <c r="D79" i="2"/>
  <c r="E79" i="2"/>
  <c r="B94" i="2"/>
  <c r="C94" i="2"/>
  <c r="D94" i="2"/>
  <c r="E94" i="2"/>
  <c r="B109" i="2"/>
  <c r="C109" i="2"/>
  <c r="D109" i="2"/>
  <c r="E109" i="2"/>
  <c r="B124" i="2"/>
  <c r="C124" i="2"/>
  <c r="D124" i="2"/>
  <c r="E124" i="2"/>
  <c r="B139" i="2"/>
  <c r="C139" i="2"/>
  <c r="D139" i="2"/>
  <c r="E139" i="2"/>
  <c r="B154" i="2"/>
  <c r="C154" i="2"/>
  <c r="D154" i="2"/>
  <c r="E154" i="2"/>
  <c r="B168" i="2"/>
  <c r="C168" i="2"/>
  <c r="D168" i="2"/>
  <c r="E168" i="2"/>
  <c r="F30" i="3"/>
  <c r="B7" i="2"/>
  <c r="C7" i="2"/>
  <c r="D7" i="2"/>
  <c r="E7" i="2"/>
  <c r="E21" i="2"/>
  <c r="B35" i="2"/>
  <c r="C35" i="2"/>
  <c r="D35" i="2"/>
  <c r="E35" i="2"/>
  <c r="B50" i="2"/>
  <c r="C50" i="2"/>
  <c r="D50" i="2"/>
  <c r="E50" i="2"/>
  <c r="B65" i="2"/>
  <c r="C65" i="2"/>
  <c r="D65" i="2"/>
  <c r="E65" i="2"/>
  <c r="B80" i="2"/>
  <c r="C80" i="2"/>
  <c r="D80" i="2"/>
  <c r="E80" i="2"/>
  <c r="B95" i="2"/>
  <c r="C95" i="2"/>
  <c r="D95" i="2"/>
  <c r="E95" i="2"/>
  <c r="B110" i="2"/>
  <c r="C110" i="2"/>
  <c r="D110" i="2"/>
  <c r="E110" i="2"/>
  <c r="B125" i="2"/>
  <c r="C125" i="2"/>
  <c r="D125" i="2"/>
  <c r="E125" i="2"/>
  <c r="B140" i="2"/>
  <c r="C140" i="2"/>
  <c r="D140" i="2"/>
  <c r="E140" i="2"/>
  <c r="B155" i="2"/>
  <c r="C155" i="2"/>
  <c r="D155" i="2"/>
  <c r="E155" i="2"/>
  <c r="B169" i="2"/>
  <c r="C169" i="2"/>
  <c r="D169" i="2"/>
  <c r="E169" i="2"/>
  <c r="F31" i="3"/>
  <c r="B8" i="2"/>
  <c r="C8" i="2"/>
  <c r="D8" i="2"/>
  <c r="E8" i="2"/>
  <c r="B22" i="2"/>
  <c r="C22" i="2"/>
  <c r="D22" i="2"/>
  <c r="E22" i="2"/>
  <c r="B36" i="2"/>
  <c r="C36" i="2"/>
  <c r="D36" i="2"/>
  <c r="E36" i="2"/>
  <c r="B51" i="2"/>
  <c r="C51" i="2"/>
  <c r="D51" i="2"/>
  <c r="E51" i="2"/>
  <c r="B66" i="2"/>
  <c r="C66" i="2"/>
  <c r="D66" i="2"/>
  <c r="E66" i="2"/>
  <c r="B81" i="2"/>
  <c r="C81" i="2"/>
  <c r="D81" i="2"/>
  <c r="E81" i="2"/>
  <c r="B96" i="2"/>
  <c r="C96" i="2"/>
  <c r="D96" i="2"/>
  <c r="E96" i="2"/>
  <c r="B111" i="2"/>
  <c r="C111" i="2"/>
  <c r="D111" i="2"/>
  <c r="E111" i="2"/>
  <c r="B126" i="2"/>
  <c r="C126" i="2"/>
  <c r="D126" i="2"/>
  <c r="E126" i="2"/>
  <c r="B141" i="2"/>
  <c r="C141" i="2"/>
  <c r="D141" i="2"/>
  <c r="E141" i="2"/>
  <c r="B156" i="2"/>
  <c r="C156" i="2"/>
  <c r="D156" i="2"/>
  <c r="E156" i="2"/>
  <c r="B170" i="2"/>
  <c r="C170" i="2"/>
  <c r="D170" i="2"/>
  <c r="E170" i="2"/>
  <c r="F32" i="3"/>
  <c r="B9" i="2"/>
  <c r="C9" i="2"/>
  <c r="D9" i="2"/>
  <c r="E9" i="2"/>
  <c r="B23" i="2"/>
  <c r="C23" i="2"/>
  <c r="D23" i="2"/>
  <c r="E23" i="2"/>
  <c r="B37" i="2"/>
  <c r="C37" i="2"/>
  <c r="D37" i="2"/>
  <c r="E37" i="2"/>
  <c r="B52" i="2"/>
  <c r="C52" i="2"/>
  <c r="D52" i="2"/>
  <c r="E52" i="2"/>
  <c r="B67" i="2"/>
  <c r="C67" i="2"/>
  <c r="D67" i="2"/>
  <c r="E67" i="2"/>
  <c r="B82" i="2"/>
  <c r="C82" i="2"/>
  <c r="D82" i="2"/>
  <c r="E82" i="2"/>
  <c r="B97" i="2"/>
  <c r="C97" i="2"/>
  <c r="D97" i="2"/>
  <c r="E97" i="2"/>
  <c r="B112" i="2"/>
  <c r="C112" i="2"/>
  <c r="D112" i="2"/>
  <c r="E112" i="2"/>
  <c r="B127" i="2"/>
  <c r="C127" i="2"/>
  <c r="D127" i="2"/>
  <c r="E127" i="2"/>
  <c r="B142" i="2"/>
  <c r="C142" i="2"/>
  <c r="D142" i="2"/>
  <c r="E142" i="2"/>
  <c r="B157" i="2"/>
  <c r="C157" i="2"/>
  <c r="D157" i="2"/>
  <c r="E157" i="2"/>
  <c r="B171" i="2"/>
  <c r="C171" i="2"/>
  <c r="D171" i="2"/>
  <c r="E171" i="2"/>
  <c r="F33" i="3"/>
  <c r="B10" i="2"/>
  <c r="C10" i="2"/>
  <c r="D10" i="2"/>
  <c r="E10" i="2"/>
  <c r="B24" i="2"/>
  <c r="C24" i="2"/>
  <c r="D24" i="2"/>
  <c r="E24" i="2"/>
  <c r="B38" i="2"/>
  <c r="C38" i="2"/>
  <c r="D38" i="2"/>
  <c r="E38" i="2"/>
  <c r="B53" i="2"/>
  <c r="C53" i="2"/>
  <c r="D53" i="2"/>
  <c r="E53" i="2"/>
  <c r="B68" i="2"/>
  <c r="C68" i="2"/>
  <c r="D68" i="2"/>
  <c r="E68" i="2"/>
  <c r="B83" i="2"/>
  <c r="C83" i="2"/>
  <c r="D83" i="2"/>
  <c r="E83" i="2"/>
  <c r="B98" i="2"/>
  <c r="C98" i="2"/>
  <c r="D98" i="2"/>
  <c r="E98" i="2"/>
  <c r="B113" i="2"/>
  <c r="C113" i="2"/>
  <c r="D113" i="2"/>
  <c r="E113" i="2"/>
  <c r="B128" i="2"/>
  <c r="C128" i="2"/>
  <c r="D128" i="2"/>
  <c r="E128" i="2"/>
  <c r="B143" i="2"/>
  <c r="C143" i="2"/>
  <c r="D143" i="2"/>
  <c r="E143" i="2"/>
  <c r="B158" i="2"/>
  <c r="C158" i="2"/>
  <c r="D158" i="2"/>
  <c r="E158" i="2"/>
  <c r="B172" i="2"/>
  <c r="C172" i="2"/>
  <c r="D172" i="2"/>
  <c r="E172" i="2"/>
  <c r="F34" i="3"/>
  <c r="B11" i="2"/>
  <c r="C11" i="2"/>
  <c r="D11" i="2"/>
  <c r="E11" i="2"/>
  <c r="B2" i="2"/>
  <c r="C2" i="2"/>
  <c r="D2" i="2"/>
  <c r="E2" i="2"/>
  <c r="B16" i="2"/>
  <c r="C16" i="2"/>
  <c r="D16" i="2"/>
  <c r="E16" i="2"/>
  <c r="B30" i="2"/>
  <c r="C30" i="2"/>
  <c r="D30" i="2"/>
  <c r="E30" i="2"/>
  <c r="B45" i="2"/>
  <c r="C45" i="2"/>
  <c r="D45" i="2"/>
  <c r="E45" i="2"/>
  <c r="B60" i="2"/>
  <c r="C60" i="2"/>
  <c r="D60" i="2"/>
  <c r="E60" i="2"/>
  <c r="B75" i="2"/>
  <c r="C75" i="2"/>
  <c r="D75" i="2"/>
  <c r="E75" i="2"/>
  <c r="B90" i="2"/>
  <c r="C90" i="2"/>
  <c r="D90" i="2"/>
  <c r="E90" i="2"/>
  <c r="B105" i="2"/>
  <c r="C105" i="2"/>
  <c r="D105" i="2"/>
  <c r="E105" i="2"/>
  <c r="B120" i="2"/>
  <c r="C120" i="2"/>
  <c r="D120" i="2"/>
  <c r="E120" i="2"/>
  <c r="E25" i="2"/>
  <c r="B39" i="2"/>
  <c r="C39" i="2"/>
  <c r="D39" i="2"/>
  <c r="E39" i="2"/>
  <c r="B54" i="2"/>
  <c r="C54" i="2"/>
  <c r="D54" i="2"/>
  <c r="E54" i="2"/>
  <c r="B69" i="2"/>
  <c r="C69" i="2"/>
  <c r="D69" i="2"/>
  <c r="E69" i="2"/>
  <c r="B84" i="2"/>
  <c r="C84" i="2"/>
  <c r="D84" i="2"/>
  <c r="E84" i="2"/>
  <c r="B99" i="2"/>
  <c r="C99" i="2"/>
  <c r="D99" i="2"/>
  <c r="E99" i="2"/>
  <c r="B114" i="2"/>
  <c r="C114" i="2"/>
  <c r="D114" i="2"/>
  <c r="E114" i="2"/>
  <c r="B129" i="2"/>
  <c r="C129" i="2"/>
  <c r="D129" i="2"/>
  <c r="E129" i="2"/>
  <c r="B144" i="2"/>
  <c r="C144" i="2"/>
  <c r="D144" i="2"/>
  <c r="E144" i="2"/>
  <c r="B159" i="2"/>
  <c r="C159" i="2"/>
  <c r="D159" i="2"/>
  <c r="E159" i="2"/>
  <c r="B173" i="2"/>
  <c r="C173" i="2"/>
  <c r="D173" i="2"/>
  <c r="E173" i="2"/>
  <c r="F35" i="3"/>
  <c r="B12" i="2"/>
  <c r="C12" i="2"/>
  <c r="D12" i="2"/>
  <c r="E12" i="2"/>
  <c r="B26" i="2"/>
  <c r="C26" i="2"/>
  <c r="D26" i="2"/>
  <c r="E26" i="2"/>
  <c r="B40" i="2"/>
  <c r="C40" i="2"/>
  <c r="D40" i="2"/>
  <c r="E40" i="2"/>
  <c r="B55" i="2"/>
  <c r="C55" i="2"/>
  <c r="D55" i="2"/>
  <c r="E55" i="2"/>
  <c r="B70" i="2"/>
  <c r="C70" i="2"/>
  <c r="D70" i="2"/>
  <c r="E70" i="2"/>
  <c r="B85" i="2"/>
  <c r="C85" i="2"/>
  <c r="D85" i="2"/>
  <c r="E85" i="2"/>
  <c r="B100" i="2"/>
  <c r="C100" i="2"/>
  <c r="D100" i="2"/>
  <c r="E100" i="2"/>
  <c r="B115" i="2"/>
  <c r="C115" i="2"/>
  <c r="D115" i="2"/>
  <c r="E115" i="2"/>
  <c r="B130" i="2"/>
  <c r="C130" i="2"/>
  <c r="D130" i="2"/>
  <c r="E130" i="2"/>
  <c r="B145" i="2"/>
  <c r="C145" i="2"/>
  <c r="D145" i="2"/>
  <c r="E145" i="2"/>
  <c r="B160" i="2"/>
  <c r="C160" i="2"/>
  <c r="D160" i="2"/>
  <c r="E160" i="2"/>
  <c r="B174" i="2"/>
  <c r="C174" i="2"/>
  <c r="D174" i="2"/>
  <c r="E174" i="2"/>
  <c r="F36" i="3"/>
  <c r="B13" i="2"/>
  <c r="C13" i="2"/>
  <c r="D13" i="2"/>
  <c r="E13" i="2"/>
  <c r="B27" i="2"/>
  <c r="C27" i="2"/>
  <c r="D27" i="2"/>
  <c r="E27" i="2"/>
  <c r="B41" i="2"/>
  <c r="C41" i="2"/>
  <c r="D41" i="2"/>
  <c r="E41" i="2"/>
  <c r="B56" i="2"/>
  <c r="C56" i="2"/>
  <c r="D56" i="2"/>
  <c r="E56" i="2"/>
  <c r="B71" i="2"/>
  <c r="C71" i="2"/>
  <c r="D71" i="2"/>
  <c r="E71" i="2"/>
  <c r="B86" i="2"/>
  <c r="C86" i="2"/>
  <c r="D86" i="2"/>
  <c r="E86" i="2"/>
  <c r="B101" i="2"/>
  <c r="C101" i="2"/>
  <c r="D101" i="2"/>
  <c r="E101" i="2"/>
  <c r="B116" i="2"/>
  <c r="C116" i="2"/>
  <c r="D116" i="2"/>
  <c r="E116" i="2"/>
  <c r="B131" i="2"/>
  <c r="C131" i="2"/>
  <c r="D131" i="2"/>
  <c r="E131" i="2"/>
  <c r="B146" i="2"/>
  <c r="C146" i="2"/>
  <c r="D146" i="2"/>
  <c r="E146" i="2"/>
  <c r="B161" i="2"/>
  <c r="C161" i="2"/>
  <c r="D161" i="2"/>
  <c r="E161" i="2"/>
  <c r="B175" i="2"/>
  <c r="C175" i="2"/>
  <c r="D175" i="2"/>
  <c r="E175" i="2"/>
  <c r="F37" i="3"/>
  <c r="E135" i="2"/>
  <c r="B150" i="2"/>
  <c r="C150" i="2"/>
  <c r="D150" i="2"/>
  <c r="E150" i="2"/>
  <c r="B164" i="2"/>
  <c r="C164" i="2"/>
  <c r="D164" i="2"/>
  <c r="E164" i="2"/>
  <c r="F26" i="3"/>
  <c r="E26" i="3"/>
  <c r="E27" i="3"/>
  <c r="E28" i="3"/>
  <c r="E29" i="3"/>
  <c r="E30" i="3"/>
  <c r="E31" i="3"/>
  <c r="E32" i="3"/>
  <c r="E33" i="3"/>
  <c r="E34" i="3"/>
  <c r="E35" i="3"/>
  <c r="E36" i="3"/>
  <c r="E37" i="3"/>
  <c r="D26" i="3"/>
  <c r="D27" i="3"/>
  <c r="D28" i="3"/>
  <c r="D29" i="3"/>
  <c r="D30" i="3"/>
  <c r="D31" i="3"/>
  <c r="D32" i="3"/>
  <c r="D33" i="3"/>
  <c r="D34" i="3"/>
  <c r="D25" i="2"/>
  <c r="D35" i="3"/>
  <c r="D36" i="3"/>
  <c r="D37" i="3"/>
  <c r="C26" i="3"/>
  <c r="C27" i="3"/>
  <c r="C28" i="3"/>
  <c r="C29" i="3"/>
  <c r="C30" i="3"/>
  <c r="C31" i="3"/>
  <c r="C32" i="3"/>
  <c r="C33" i="3"/>
  <c r="C34" i="3"/>
  <c r="C25" i="2"/>
  <c r="C35" i="3"/>
  <c r="C36" i="3"/>
  <c r="C37" i="3"/>
  <c r="B27" i="3"/>
  <c r="B28" i="3"/>
  <c r="B29" i="3"/>
  <c r="B30" i="3"/>
  <c r="B31" i="3"/>
  <c r="B32" i="3"/>
  <c r="B33" i="3"/>
  <c r="B34" i="3"/>
  <c r="B25" i="2"/>
  <c r="B35" i="3"/>
  <c r="B36" i="3"/>
  <c r="B37" i="3"/>
  <c r="B26" i="3"/>
  <c r="C3" i="3"/>
  <c r="C4" i="3"/>
  <c r="C5" i="3"/>
  <c r="C6" i="3"/>
  <c r="C7" i="3"/>
  <c r="C8" i="3"/>
  <c r="C9" i="3"/>
  <c r="C10" i="3"/>
  <c r="C11" i="3"/>
  <c r="C12" i="3"/>
  <c r="C13" i="3"/>
  <c r="C14" i="3"/>
  <c r="C17" i="3"/>
  <c r="D3" i="3"/>
  <c r="D4" i="3"/>
  <c r="D5" i="3"/>
  <c r="D6" i="3"/>
  <c r="D7" i="3"/>
  <c r="D8" i="3"/>
  <c r="D9" i="3"/>
  <c r="D10" i="3"/>
  <c r="D11" i="3"/>
  <c r="D12" i="3"/>
  <c r="D13" i="3"/>
  <c r="D14" i="3"/>
  <c r="D17" i="3"/>
  <c r="B3" i="3"/>
  <c r="E3" i="3"/>
  <c r="B4" i="3"/>
  <c r="E4" i="3"/>
  <c r="B5" i="3"/>
  <c r="E5" i="3"/>
  <c r="B6" i="3"/>
  <c r="E6" i="3"/>
  <c r="B7" i="3"/>
  <c r="E7" i="3"/>
  <c r="B8" i="3"/>
  <c r="E8" i="3"/>
  <c r="B9" i="3"/>
  <c r="E9" i="3"/>
  <c r="B10" i="3"/>
  <c r="E10" i="3"/>
  <c r="B11" i="3"/>
  <c r="E11" i="3"/>
  <c r="B12" i="3"/>
  <c r="E12" i="3"/>
  <c r="B13" i="3"/>
  <c r="E13" i="3"/>
  <c r="B14" i="3"/>
  <c r="E14" i="3"/>
  <c r="E17" i="3"/>
  <c r="B17" i="3"/>
  <c r="F14" i="3"/>
  <c r="F4" i="3"/>
  <c r="F5" i="3"/>
  <c r="F6" i="3"/>
  <c r="F7" i="3"/>
  <c r="F8" i="3"/>
  <c r="F9" i="3"/>
  <c r="F10" i="3"/>
  <c r="F11" i="3"/>
  <c r="F12" i="3"/>
  <c r="F13" i="3"/>
  <c r="F167" i="2"/>
  <c r="F171" i="2"/>
  <c r="E183" i="2"/>
  <c r="F166" i="2"/>
  <c r="F168" i="2"/>
  <c r="F170" i="2"/>
  <c r="F172" i="2"/>
  <c r="F183" i="2"/>
  <c r="C185" i="2"/>
  <c r="D185" i="2"/>
  <c r="B185" i="2"/>
  <c r="E185" i="2"/>
  <c r="C184" i="2"/>
  <c r="D184" i="2"/>
  <c r="B184" i="2"/>
  <c r="C182" i="2"/>
  <c r="D182" i="2"/>
  <c r="B182" i="2"/>
  <c r="C181" i="2"/>
  <c r="D181" i="2"/>
  <c r="B181" i="2"/>
  <c r="F151" i="2"/>
  <c r="F137" i="2"/>
  <c r="F135" i="2"/>
  <c r="F11" i="2"/>
  <c r="F21" i="2"/>
  <c r="F31" i="2"/>
  <c r="F61" i="2"/>
  <c r="F76" i="2"/>
  <c r="F91" i="2"/>
  <c r="F92" i="2"/>
  <c r="F173" i="2"/>
  <c r="F169" i="2"/>
  <c r="E184" i="2"/>
  <c r="E181" i="2"/>
  <c r="E182" i="2"/>
  <c r="F165" i="2"/>
  <c r="F185" i="2"/>
  <c r="F181" i="2"/>
  <c r="F184" i="2"/>
  <c r="F175" i="2"/>
  <c r="F182" i="2"/>
  <c r="F174" i="2"/>
  <c r="F35" i="2"/>
  <c r="F8" i="2"/>
  <c r="F36" i="2"/>
  <c r="F145" i="2"/>
  <c r="F18" i="2"/>
  <c r="F34" i="2"/>
  <c r="F106" i="2"/>
  <c r="F20" i="2"/>
  <c r="F64" i="2"/>
  <c r="F130" i="2"/>
  <c r="F138" i="2"/>
  <c r="F150" i="2"/>
  <c r="F159" i="2"/>
  <c r="F67" i="2"/>
  <c r="F50" i="2"/>
  <c r="F97" i="2"/>
  <c r="F152" i="2"/>
  <c r="F26" i="2"/>
  <c r="F24" i="2"/>
  <c r="F53" i="2"/>
  <c r="F55" i="2"/>
  <c r="F51" i="2"/>
  <c r="F71" i="2"/>
  <c r="F66" i="2"/>
  <c r="F63" i="2"/>
  <c r="F79" i="2"/>
  <c r="F98" i="2"/>
  <c r="F124" i="2"/>
  <c r="F146" i="2"/>
  <c r="F157" i="2"/>
  <c r="F161" i="2"/>
  <c r="F140" i="2"/>
  <c r="F33" i="2"/>
  <c r="F65" i="2"/>
  <c r="F100" i="2"/>
  <c r="F144" i="2"/>
  <c r="F19" i="2"/>
  <c r="F99" i="2"/>
  <c r="F141" i="2"/>
  <c r="F136" i="2"/>
  <c r="F122" i="2"/>
  <c r="F120" i="2"/>
  <c r="F142" i="2"/>
  <c r="F105" i="2"/>
  <c r="F32" i="2"/>
  <c r="F25" i="2"/>
  <c r="F52" i="2"/>
  <c r="F75" i="2"/>
  <c r="F84" i="2"/>
  <c r="F109" i="2"/>
  <c r="F5" i="2"/>
  <c r="F62" i="2"/>
  <c r="F158" i="2"/>
  <c r="F40" i="2"/>
  <c r="F2" i="2"/>
  <c r="F7" i="2"/>
  <c r="F60" i="2"/>
  <c r="F78" i="2"/>
  <c r="F82" i="2"/>
  <c r="F115" i="2"/>
  <c r="F121" i="2"/>
  <c r="F139" i="2"/>
  <c r="F45" i="2"/>
  <c r="F6" i="2"/>
  <c r="F46" i="2"/>
  <c r="F164" i="2"/>
  <c r="F54" i="2"/>
  <c r="F81" i="2"/>
  <c r="F85" i="2"/>
  <c r="F90" i="2"/>
  <c r="F93" i="2"/>
  <c r="F110" i="2"/>
  <c r="F114" i="2"/>
  <c r="F153" i="2"/>
  <c r="F155" i="2"/>
  <c r="F123" i="2"/>
  <c r="F160" i="2"/>
  <c r="F95" i="2"/>
  <c r="F108" i="2"/>
  <c r="F156" i="2"/>
  <c r="F107" i="2"/>
  <c r="F129" i="2"/>
  <c r="F131" i="2"/>
  <c r="F125" i="2"/>
  <c r="F143" i="2"/>
  <c r="F68" i="2"/>
  <c r="F154" i="2"/>
  <c r="F38" i="2"/>
  <c r="F23" i="2"/>
  <c r="F41" i="2"/>
  <c r="F48" i="2"/>
  <c r="F69" i="2"/>
  <c r="F86" i="2"/>
  <c r="F128" i="2"/>
  <c r="F127" i="2"/>
  <c r="F16" i="2"/>
  <c r="F111" i="2"/>
  <c r="F22" i="2"/>
  <c r="F30" i="2"/>
  <c r="F49" i="2"/>
  <c r="F56" i="2"/>
  <c r="F77" i="2"/>
  <c r="F80" i="2"/>
  <c r="F101" i="2"/>
  <c r="F96" i="2"/>
  <c r="F113" i="2"/>
  <c r="F112" i="2"/>
  <c r="F12" i="2"/>
  <c r="F39" i="2"/>
  <c r="F4" i="2"/>
  <c r="F9" i="2"/>
  <c r="F70" i="2"/>
  <c r="F17" i="2"/>
  <c r="F116" i="2"/>
  <c r="F10" i="2"/>
  <c r="F3" i="2"/>
  <c r="F94" i="2"/>
  <c r="F126" i="2"/>
  <c r="F47" i="2"/>
  <c r="F13" i="2"/>
  <c r="F83" i="2"/>
  <c r="F37" i="2"/>
  <c r="F27" i="2"/>
  <c r="F3" i="3"/>
</calcChain>
</file>

<file path=xl/comments1.xml><?xml version="1.0" encoding="utf-8"?>
<comments xmlns="http://schemas.openxmlformats.org/spreadsheetml/2006/main">
  <authors>
    <author>Kimuyu</author>
    <author>Plant Sciences</author>
  </authors>
  <commentList>
    <comment ref="BL10" authorId="0">
      <text>
        <r>
          <rPr>
            <b/>
            <sz val="9"/>
            <color indexed="81"/>
            <rFont val="Tahoma"/>
            <family val="2"/>
          </rPr>
          <t>Kimuyu:</t>
        </r>
        <r>
          <rPr>
            <sz val="9"/>
            <color indexed="81"/>
            <rFont val="Tahoma"/>
            <family val="2"/>
          </rPr>
          <t xml:space="preserve">
Collected on 21st/3/2011</t>
        </r>
      </text>
    </comment>
    <comment ref="AC30" authorId="1">
      <text>
        <r>
          <rPr>
            <b/>
            <sz val="9"/>
            <color indexed="81"/>
            <rFont val="Verdana"/>
            <family val="2"/>
          </rPr>
          <t>Plant Sciences:</t>
        </r>
        <r>
          <rPr>
            <sz val="9"/>
            <color indexed="81"/>
            <rFont val="Verdana"/>
            <family val="2"/>
          </rPr>
          <t xml:space="preserve">
rain since july 28</t>
        </r>
      </text>
    </comment>
    <comment ref="A296" authorId="1">
      <text>
        <r>
          <rPr>
            <b/>
            <sz val="9"/>
            <color indexed="81"/>
            <rFont val="Verdana"/>
            <family val="2"/>
          </rPr>
          <t>Plant Sciences:</t>
        </r>
        <r>
          <rPr>
            <sz val="9"/>
            <color indexed="81"/>
            <rFont val="Verdana"/>
            <family val="2"/>
          </rPr>
          <t xml:space="preserve">
rain since july 28</t>
        </r>
      </text>
    </comment>
    <comment ref="D515" authorId="0">
      <text>
        <r>
          <rPr>
            <b/>
            <sz val="9"/>
            <color indexed="81"/>
            <rFont val="Tahoma"/>
            <family val="2"/>
          </rPr>
          <t>Kimuyu:</t>
        </r>
        <r>
          <rPr>
            <sz val="9"/>
            <color indexed="81"/>
            <rFont val="Tahoma"/>
            <family val="2"/>
          </rPr>
          <t xml:space="preserve">
Collected on 21st/3/2011</t>
        </r>
      </text>
    </comment>
  </commentList>
</comments>
</file>

<file path=xl/sharedStrings.xml><?xml version="1.0" encoding="utf-8"?>
<sst xmlns="http://schemas.openxmlformats.org/spreadsheetml/2006/main" count="569" uniqueCount="488">
  <si>
    <t>May 07</t>
  </si>
  <si>
    <t>Jun 07</t>
  </si>
  <si>
    <t>Jul 07</t>
  </si>
  <si>
    <t>Aug 07</t>
  </si>
  <si>
    <t>Sep 07</t>
  </si>
  <si>
    <t>Oct 07</t>
  </si>
  <si>
    <t>Nov 07</t>
  </si>
  <si>
    <t>Dec 07</t>
  </si>
  <si>
    <t>Jan 08</t>
  </si>
  <si>
    <t>Feb 08</t>
  </si>
  <si>
    <t>Mar 08</t>
  </si>
  <si>
    <t>Apr 08</t>
  </si>
  <si>
    <t>May 08</t>
  </si>
  <si>
    <t>Jun 08</t>
  </si>
  <si>
    <t>Jul 08</t>
  </si>
  <si>
    <t>Aug 08</t>
  </si>
  <si>
    <t>Sep 08</t>
  </si>
  <si>
    <t>Oct 08</t>
  </si>
  <si>
    <t>Nov 08</t>
  </si>
  <si>
    <t>Dec 08</t>
  </si>
  <si>
    <t>Notes</t>
  </si>
  <si>
    <t>july/29/2005</t>
  </si>
  <si>
    <t>August/3/2005</t>
  </si>
  <si>
    <t>August/4/2005</t>
  </si>
  <si>
    <t>August/16/2005</t>
  </si>
  <si>
    <t>August/17/2005</t>
  </si>
  <si>
    <t>August/26/2005</t>
  </si>
  <si>
    <t>August/29/2005</t>
  </si>
  <si>
    <t>April 28 2009</t>
  </si>
  <si>
    <t>May 9 2007</t>
  </si>
  <si>
    <t>October 22 2007</t>
  </si>
  <si>
    <t>October 25 2007</t>
  </si>
  <si>
    <t>May 27 2007</t>
  </si>
  <si>
    <t>May 31 2007</t>
  </si>
  <si>
    <t>August/23/2006</t>
  </si>
  <si>
    <t>June 20-22 2007</t>
  </si>
  <si>
    <t>June ? 2007</t>
  </si>
  <si>
    <t>June 30 2007</t>
  </si>
  <si>
    <t>July 2 2007</t>
  </si>
  <si>
    <t>July 3 2007</t>
  </si>
  <si>
    <t>July 5 2007</t>
  </si>
  <si>
    <t>July 27 2007</t>
  </si>
  <si>
    <t>January 23 2009</t>
  </si>
  <si>
    <t>January 25 2009</t>
  </si>
  <si>
    <t>January 26 2009</t>
  </si>
  <si>
    <t>June 24 2009</t>
  </si>
  <si>
    <t>July 28 2007</t>
  </si>
  <si>
    <t>April 17 2007</t>
  </si>
  <si>
    <t>September 15-16 2007</t>
  </si>
  <si>
    <t>September 24 2007</t>
  </si>
  <si>
    <t>April 24 2007</t>
  </si>
  <si>
    <t>June 19 2007</t>
  </si>
  <si>
    <t>July 19 2007</t>
  </si>
  <si>
    <t>August 13 2007</t>
  </si>
  <si>
    <t>August 23 2007</t>
  </si>
  <si>
    <t>August 26 2007</t>
  </si>
  <si>
    <t>August 28 2007</t>
  </si>
  <si>
    <t>August 30 2007</t>
  </si>
  <si>
    <t>September 2-5 2007</t>
  </si>
  <si>
    <t>September 7-10 2007</t>
  </si>
  <si>
    <t>September 14 2007</t>
  </si>
  <si>
    <t>July 20 2007</t>
  </si>
  <si>
    <t>August 4-5 2007</t>
  </si>
  <si>
    <t>July 24 2007</t>
  </si>
  <si>
    <t>July 26 2007</t>
  </si>
  <si>
    <t>August 2 2007</t>
  </si>
  <si>
    <t>Date</t>
  </si>
  <si>
    <t>North</t>
  </si>
  <si>
    <t>Central</t>
  </si>
  <si>
    <t>South</t>
  </si>
  <si>
    <t>january/25/2005</t>
  </si>
  <si>
    <t>january/31/2005</t>
  </si>
  <si>
    <t>march/21/2005</t>
  </si>
  <si>
    <t>April/9/2005</t>
  </si>
  <si>
    <t>April/19/2005</t>
  </si>
  <si>
    <t>April/26/2005</t>
  </si>
  <si>
    <t>April/15/2005</t>
  </si>
  <si>
    <t>April/25/2005</t>
  </si>
  <si>
    <t>may/3/2005</t>
  </si>
  <si>
    <t>may/7/2005</t>
  </si>
  <si>
    <t>may/9/2005</t>
  </si>
  <si>
    <t>may/28/2005</t>
  </si>
  <si>
    <t>may/29/2005</t>
  </si>
  <si>
    <t>may/24/2005</t>
  </si>
  <si>
    <t>may/26/2005</t>
  </si>
  <si>
    <t>may/27/2005</t>
  </si>
  <si>
    <t>3 day rain</t>
  </si>
  <si>
    <t>june/11/2005</t>
  </si>
  <si>
    <t>june/21/2005</t>
  </si>
  <si>
    <t>july/21/2005</t>
  </si>
  <si>
    <t>July 5 2008</t>
  </si>
  <si>
    <t>July 7 2008</t>
  </si>
  <si>
    <t>May 30 2008</t>
  </si>
  <si>
    <t>August 6 2008</t>
  </si>
  <si>
    <t>August 8 2008</t>
  </si>
  <si>
    <t>August 24 2008</t>
  </si>
  <si>
    <t>April 23 2008</t>
  </si>
  <si>
    <t>September 2 2008</t>
  </si>
  <si>
    <t>September 8 2008</t>
  </si>
  <si>
    <t>September 11 2008</t>
  </si>
  <si>
    <t>September 12 &amp; 13 2008</t>
  </si>
  <si>
    <t>September 29 2008</t>
  </si>
  <si>
    <t>October 5 2008</t>
  </si>
  <si>
    <t>October 7 2008</t>
  </si>
  <si>
    <t>October 10, 12, 13 2008</t>
  </si>
  <si>
    <t>October 16 2008</t>
  </si>
  <si>
    <t>October 19 2008</t>
  </si>
  <si>
    <t>October 30 2008</t>
  </si>
  <si>
    <t>October 28 2008</t>
  </si>
  <si>
    <t>November 1 2008</t>
  </si>
  <si>
    <t>November 2 2008</t>
  </si>
  <si>
    <t>November 3 2008</t>
  </si>
  <si>
    <t>November 5 2008</t>
  </si>
  <si>
    <t>September 10 2008</t>
  </si>
  <si>
    <t>November 6 2008</t>
  </si>
  <si>
    <t>November 8 2008</t>
  </si>
  <si>
    <t>November 9 2008</t>
  </si>
  <si>
    <t>Average</t>
  </si>
  <si>
    <t>Jan 05</t>
  </si>
  <si>
    <t>Feb 05</t>
  </si>
  <si>
    <t>Mar 05</t>
  </si>
  <si>
    <t>Apr 05</t>
  </si>
  <si>
    <t>May 05</t>
  </si>
  <si>
    <t>Jun 05</t>
  </si>
  <si>
    <t>Jul 05</t>
  </si>
  <si>
    <t>Aug 05</t>
  </si>
  <si>
    <t>Sep 05</t>
  </si>
  <si>
    <t>Oct 05</t>
  </si>
  <si>
    <t>Nov 05</t>
  </si>
  <si>
    <t>Dec 05</t>
  </si>
  <si>
    <t>Jan 06</t>
  </si>
  <si>
    <t>Feb 06</t>
  </si>
  <si>
    <t>Mar 06</t>
  </si>
  <si>
    <t>Apr 06</t>
  </si>
  <si>
    <t>May 06</t>
  </si>
  <si>
    <t>Jun 06</t>
  </si>
  <si>
    <t>Jul 06</t>
  </si>
  <si>
    <t>Aug 06</t>
  </si>
  <si>
    <t>Sep 06</t>
  </si>
  <si>
    <t>Oct 06</t>
  </si>
  <si>
    <t>Nov 06</t>
  </si>
  <si>
    <t>Dec 06</t>
  </si>
  <si>
    <t>Jan 07</t>
  </si>
  <si>
    <t>Feb 07</t>
  </si>
  <si>
    <t>Mar 07</t>
  </si>
  <si>
    <t>Apr 07</t>
  </si>
  <si>
    <t>June 29 2009</t>
  </si>
  <si>
    <t>July 14 2009</t>
  </si>
  <si>
    <t>April 27 2009</t>
  </si>
  <si>
    <t>May 8 2009</t>
  </si>
  <si>
    <t>May 11 2009</t>
  </si>
  <si>
    <t>may 12 2009</t>
  </si>
  <si>
    <t>may 13 2009</t>
  </si>
  <si>
    <t>May 14 2009</t>
  </si>
  <si>
    <t>May 17 2009</t>
  </si>
  <si>
    <t>May 21 2009</t>
  </si>
  <si>
    <t>June 13 2009</t>
  </si>
  <si>
    <t>July 24 2009</t>
  </si>
  <si>
    <t>Aug 1 2009</t>
  </si>
  <si>
    <t>August/18/2005</t>
  </si>
  <si>
    <t>September/8/2005</t>
  </si>
  <si>
    <t>september/9/2005</t>
  </si>
  <si>
    <t>september/13/2005</t>
  </si>
  <si>
    <t>september/15/2005</t>
  </si>
  <si>
    <t>septemter/19/2005</t>
  </si>
  <si>
    <t>september/22/2005</t>
  </si>
  <si>
    <t>october/6/2005</t>
  </si>
  <si>
    <t>october/22/2005</t>
  </si>
  <si>
    <t>october/27/2005</t>
  </si>
  <si>
    <t>october/11/2005</t>
  </si>
  <si>
    <t>october/14/2005</t>
  </si>
  <si>
    <t>october/15/2005</t>
  </si>
  <si>
    <t>october/31/2005</t>
  </si>
  <si>
    <t>November/9/2005</t>
  </si>
  <si>
    <t>November/25/2005</t>
  </si>
  <si>
    <t>November/11/2005</t>
  </si>
  <si>
    <t>November/17/2005</t>
  </si>
  <si>
    <t>December/3/2005</t>
  </si>
  <si>
    <t>january/21/2006</t>
  </si>
  <si>
    <t>February/27/2006</t>
  </si>
  <si>
    <t>mar/22/2006</t>
  </si>
  <si>
    <t>mar/2/2006</t>
  </si>
  <si>
    <t>mar/3/2006</t>
  </si>
  <si>
    <t>mar/4/2006</t>
  </si>
  <si>
    <t>mar/18/2006</t>
  </si>
  <si>
    <t>April/6/2006</t>
  </si>
  <si>
    <t>April/10/2006</t>
  </si>
  <si>
    <t>May/4/2006</t>
  </si>
  <si>
    <t>May/15/2006</t>
  </si>
  <si>
    <t>May/25/2006</t>
  </si>
  <si>
    <t>June/27/2006</t>
  </si>
  <si>
    <t>June/29/2006</t>
  </si>
  <si>
    <t>June/9/2006</t>
  </si>
  <si>
    <t>June/12/2006</t>
  </si>
  <si>
    <t>June/26/2006</t>
  </si>
  <si>
    <t>July/6/2006</t>
  </si>
  <si>
    <t>July/17/2006</t>
  </si>
  <si>
    <t>july/8/2006</t>
  </si>
  <si>
    <t>July/10/2006</t>
  </si>
  <si>
    <t>August/5/2006</t>
  </si>
  <si>
    <t>August/21/2006</t>
  </si>
  <si>
    <t>August/22/2006</t>
  </si>
  <si>
    <t>August/28/2006</t>
  </si>
  <si>
    <t>August/29/2006</t>
  </si>
  <si>
    <t>2 days rain</t>
  </si>
  <si>
    <t>Month</t>
  </si>
  <si>
    <t>Yearly totals</t>
  </si>
  <si>
    <t>October 2 2006</t>
  </si>
  <si>
    <t>September 22 2006</t>
  </si>
  <si>
    <t>October 6 2006</t>
  </si>
  <si>
    <t>October 30 2007</t>
  </si>
  <si>
    <t>November 7 2007</t>
  </si>
  <si>
    <t>November 8 2007</t>
  </si>
  <si>
    <t>November 12 2007</t>
  </si>
  <si>
    <t>November 15 2007</t>
  </si>
  <si>
    <t>December 3 2007</t>
  </si>
  <si>
    <t>January 16 2008</t>
  </si>
  <si>
    <t>January 17 2008</t>
  </si>
  <si>
    <t>January 18 2008</t>
  </si>
  <si>
    <t>January 20 2008</t>
  </si>
  <si>
    <t>March 19 2008</t>
  </si>
  <si>
    <t>March 20 and 21 2008</t>
  </si>
  <si>
    <t>March 24 2008</t>
  </si>
  <si>
    <t>March 25 2008</t>
  </si>
  <si>
    <t>March 27 2008</t>
  </si>
  <si>
    <t>March 29 2008</t>
  </si>
  <si>
    <t>April 16 and 18 2008</t>
  </si>
  <si>
    <t>April 27 2008</t>
  </si>
  <si>
    <t>April 21 2008</t>
  </si>
  <si>
    <t>May 11 2008</t>
  </si>
  <si>
    <t>May 13 and 14 2008</t>
  </si>
  <si>
    <t>May 19 2008</t>
  </si>
  <si>
    <t>May 9 2008</t>
  </si>
  <si>
    <t>May 24, 25, 27 2008</t>
  </si>
  <si>
    <t>October 30 2006</t>
  </si>
  <si>
    <t>4 days rain</t>
  </si>
  <si>
    <t>November 3 2006</t>
  </si>
  <si>
    <t>November 9 2006</t>
  </si>
  <si>
    <t>November 27 2006</t>
  </si>
  <si>
    <t>November 25 2006</t>
  </si>
  <si>
    <t>December 8 2006</t>
  </si>
  <si>
    <t>December 4 2006</t>
  </si>
  <si>
    <t>January 13 2007</t>
  </si>
  <si>
    <t>March 20 2007</t>
  </si>
  <si>
    <t>January 4 2007</t>
  </si>
  <si>
    <t>May 7 2007</t>
  </si>
  <si>
    <t>Feb 09</t>
  </si>
  <si>
    <t>May 09</t>
  </si>
  <si>
    <t>Oct 09</t>
  </si>
  <si>
    <t>Nov 09</t>
  </si>
  <si>
    <t>Dec 09</t>
  </si>
  <si>
    <t>Sept 09</t>
  </si>
  <si>
    <t>Aug 09</t>
  </si>
  <si>
    <t>Jul 09</t>
  </si>
  <si>
    <t>Jun 09</t>
  </si>
  <si>
    <t>Mar 09</t>
  </si>
  <si>
    <t>Apr 09</t>
  </si>
  <si>
    <t>Jan 09</t>
  </si>
  <si>
    <t>January 16-19 2009</t>
  </si>
  <si>
    <t>AVERAGE</t>
  </si>
  <si>
    <t>April 13 2008</t>
  </si>
  <si>
    <t>December 24 2008</t>
  </si>
  <si>
    <t>August 2 2008</t>
  </si>
  <si>
    <t>rain date not recorded</t>
  </si>
  <si>
    <t>July 11 -12 2008</t>
  </si>
  <si>
    <t>only one date recorded</t>
  </si>
  <si>
    <t>only 1 date recorded</t>
  </si>
  <si>
    <t>October 27 2008</t>
  </si>
  <si>
    <t>Book #</t>
  </si>
  <si>
    <t>August/18/2006</t>
  </si>
  <si>
    <t>1, 2</t>
  </si>
  <si>
    <t>see book 1?</t>
  </si>
  <si>
    <t>June 6 2008</t>
  </si>
  <si>
    <t>Aug 4 2009</t>
  </si>
  <si>
    <t>Aug 23 2009</t>
  </si>
  <si>
    <t>collected by GRASS team</t>
  </si>
  <si>
    <t>no date</t>
  </si>
  <si>
    <t>19-21-nov-03</t>
  </si>
  <si>
    <t>three day rain</t>
  </si>
  <si>
    <t>Jan 04</t>
  </si>
  <si>
    <t>Feb 04</t>
  </si>
  <si>
    <t>Mar 04</t>
  </si>
  <si>
    <t>apr 04</t>
  </si>
  <si>
    <t>may 04</t>
  </si>
  <si>
    <t>jun 04</t>
  </si>
  <si>
    <t>jul 04</t>
  </si>
  <si>
    <t>aug 04</t>
  </si>
  <si>
    <t>sep 04</t>
  </si>
  <si>
    <t>oct 04</t>
  </si>
  <si>
    <t>nov 04</t>
  </si>
  <si>
    <t>dec 04</t>
  </si>
  <si>
    <t>Feb 03</t>
  </si>
  <si>
    <t>Mar 03</t>
  </si>
  <si>
    <t>Apr 03</t>
  </si>
  <si>
    <t>May 03</t>
  </si>
  <si>
    <t>Jun 03</t>
  </si>
  <si>
    <t>Jul 03</t>
  </si>
  <si>
    <t>Aug 03</t>
  </si>
  <si>
    <t>Sep 03</t>
  </si>
  <si>
    <t>Oct 03</t>
  </si>
  <si>
    <t>Nov 03</t>
  </si>
  <si>
    <t>Dec 03</t>
  </si>
  <si>
    <t>Jan 03</t>
  </si>
  <si>
    <t>September 20 2009</t>
  </si>
  <si>
    <t>February 5-6 2010</t>
  </si>
  <si>
    <t>jackson collected</t>
  </si>
  <si>
    <t>alison brody collected</t>
  </si>
  <si>
    <t>March 1-5 2010</t>
  </si>
  <si>
    <t>March 7 2010</t>
  </si>
  <si>
    <t>doug mccaughley collected</t>
  </si>
  <si>
    <t>March 19 2010</t>
  </si>
  <si>
    <t>march 20-21 2010</t>
  </si>
  <si>
    <t>lauren's notes, not in a logbook</t>
  </si>
  <si>
    <t>march 28 2010</t>
  </si>
  <si>
    <t>april 5 2010</t>
  </si>
  <si>
    <t>april 13 2010</t>
  </si>
  <si>
    <t>april 14 2010</t>
  </si>
  <si>
    <t>april 15 2010</t>
  </si>
  <si>
    <t>april 20 2010</t>
  </si>
  <si>
    <t>april 21 2010</t>
  </si>
  <si>
    <t>april 23 2010</t>
  </si>
  <si>
    <t>april 25-26 2010</t>
  </si>
  <si>
    <t>april 27 2010</t>
  </si>
  <si>
    <t>april 29 2010</t>
  </si>
  <si>
    <t>Jan 10</t>
  </si>
  <si>
    <t>Feb 10</t>
  </si>
  <si>
    <t>Mar 10</t>
  </si>
  <si>
    <t>Apr 10</t>
  </si>
  <si>
    <t>May 10</t>
  </si>
  <si>
    <t>Jun 10</t>
  </si>
  <si>
    <t>Jul 10</t>
  </si>
  <si>
    <t>Aug 10</t>
  </si>
  <si>
    <t>Sept 10</t>
  </si>
  <si>
    <t>Oct 10</t>
  </si>
  <si>
    <t>Nov 10</t>
  </si>
  <si>
    <t>Dec 10</t>
  </si>
  <si>
    <t>may 1 2010</t>
  </si>
  <si>
    <t>may 4 2010</t>
  </si>
  <si>
    <t>may 15 2010</t>
  </si>
  <si>
    <t>may 5 2010</t>
  </si>
  <si>
    <t>may 9 2010</t>
  </si>
  <si>
    <t>may 17 2010</t>
  </si>
  <si>
    <t>june 15 2010</t>
  </si>
  <si>
    <t>june 16 2010</t>
  </si>
  <si>
    <t>june 30 2010</t>
  </si>
  <si>
    <t>july 21 2010</t>
  </si>
  <si>
    <t>august 15 2010</t>
  </si>
  <si>
    <t>august 17 2010</t>
  </si>
  <si>
    <t>august 20 2010</t>
  </si>
  <si>
    <t>october 2 2009</t>
  </si>
  <si>
    <t>october 3 2009</t>
  </si>
  <si>
    <t>october 7 2009</t>
  </si>
  <si>
    <t>october 8 2009</t>
  </si>
  <si>
    <t>october 25 2009</t>
  </si>
  <si>
    <t>october 30 2009</t>
  </si>
  <si>
    <t>november 24 2009</t>
  </si>
  <si>
    <t>december 3 2009</t>
  </si>
  <si>
    <t>december 12 2009</t>
  </si>
  <si>
    <t>december 23, 24, 27, 31 2009 and jan 1,3 2010</t>
  </si>
  <si>
    <t>october 5 2009</t>
  </si>
  <si>
    <t>september 2-3 2009</t>
  </si>
  <si>
    <t>october 9 2009</t>
  </si>
  <si>
    <t>october 14 2009</t>
  </si>
  <si>
    <t>november 30 2009</t>
  </si>
  <si>
    <t>may 10,11,13,14 2010</t>
  </si>
  <si>
    <t>june 20 2010</t>
  </si>
  <si>
    <t>october 15-18 2009</t>
  </si>
  <si>
    <t>november 3-4 2009</t>
  </si>
  <si>
    <t>november 2 2009</t>
  </si>
  <si>
    <t>november 28 2009</t>
  </si>
  <si>
    <t>december 11 2009</t>
  </si>
  <si>
    <t>january 10 2010</t>
  </si>
  <si>
    <t>february 17 2010</t>
  </si>
  <si>
    <t>april 18 2010</t>
  </si>
  <si>
    <t>april 19 2010</t>
  </si>
  <si>
    <t>june 6 2010</t>
  </si>
  <si>
    <t>june 13 2010</t>
  </si>
  <si>
    <t>july 24-26 2010</t>
  </si>
  <si>
    <t>july 28 2010</t>
  </si>
  <si>
    <t>july 29 2010</t>
  </si>
  <si>
    <t>august 1 2010</t>
  </si>
  <si>
    <t>august 23 2010</t>
  </si>
  <si>
    <t>august 25-26 2010</t>
  </si>
  <si>
    <t>22 sept 2010</t>
  </si>
  <si>
    <t>2 oct 2010</t>
  </si>
  <si>
    <t>4 Nov 2010</t>
  </si>
  <si>
    <t>5 Nov 2010</t>
  </si>
  <si>
    <t>7 Nov 2010</t>
  </si>
  <si>
    <t>10 Nov 2010</t>
  </si>
  <si>
    <t>26 Nov 2010</t>
  </si>
  <si>
    <t>28 Dec 2010</t>
  </si>
  <si>
    <t>22 oct 2010</t>
  </si>
  <si>
    <t>29 Oct 2010</t>
  </si>
  <si>
    <t>30 Oct 2010</t>
  </si>
  <si>
    <t>24-25 Oct 2010</t>
  </si>
  <si>
    <t>1 Nov 2010</t>
  </si>
  <si>
    <t>Jan 11</t>
  </si>
  <si>
    <t>Feb 11</t>
  </si>
  <si>
    <t>Mar 11</t>
  </si>
  <si>
    <t>Apr 11</t>
  </si>
  <si>
    <t>May 11</t>
  </si>
  <si>
    <t>Jun 11</t>
  </si>
  <si>
    <t>Jul 11</t>
  </si>
  <si>
    <t>Aug 11</t>
  </si>
  <si>
    <t>Sept 11</t>
  </si>
  <si>
    <t>Oct 11</t>
  </si>
  <si>
    <t>Nov 11</t>
  </si>
  <si>
    <t>Dec 11</t>
  </si>
  <si>
    <t>std error</t>
  </si>
  <si>
    <t>1-5/5/2011</t>
  </si>
  <si>
    <t>john mpaiyan</t>
  </si>
  <si>
    <t>Jan 12</t>
  </si>
  <si>
    <t>Feb 12</t>
  </si>
  <si>
    <t>Mar 12</t>
  </si>
  <si>
    <t>Apr 12</t>
  </si>
  <si>
    <t>May 12</t>
  </si>
  <si>
    <t>Jun 12</t>
  </si>
  <si>
    <t>Jul 12</t>
  </si>
  <si>
    <t>Aug 12</t>
  </si>
  <si>
    <t>Sept 12</t>
  </si>
  <si>
    <t>Oct 12</t>
  </si>
  <si>
    <t>Nov 12</t>
  </si>
  <si>
    <t>Dec 12</t>
  </si>
  <si>
    <t>date not indicated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</si>
  <si>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</si>
  <si>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</si>
  <si>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</si>
  <si>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</si>
  <si>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</si>
  <si>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</si>
  <si>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</si>
  <si>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</si>
  <si>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</si>
  <si>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</si>
  <si>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</si>
  <si>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</si>
  <si>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</t>
  </si>
  <si>
    <t>N</t>
  </si>
  <si>
    <t>C</t>
  </si>
  <si>
    <t>S</t>
  </si>
  <si>
    <t>Average1</t>
  </si>
  <si>
    <t>longterm average</t>
  </si>
  <si>
    <t>Collection date</t>
  </si>
  <si>
    <t>Cross-check with MRC records suggests that this should not be included</t>
  </si>
  <si>
    <t>Incudes 22,23,25,26 November</t>
  </si>
  <si>
    <t>Jan 13</t>
  </si>
  <si>
    <t>Dec 13</t>
  </si>
  <si>
    <t>Feb 13</t>
  </si>
  <si>
    <t>Mar 13</t>
  </si>
  <si>
    <t>April 13</t>
  </si>
  <si>
    <t>May 13</t>
  </si>
  <si>
    <t>June 13</t>
  </si>
  <si>
    <t>Jul 13</t>
  </si>
  <si>
    <t>Aug 13</t>
  </si>
  <si>
    <t>Sept 13</t>
  </si>
  <si>
    <t>Oct 13</t>
  </si>
  <si>
    <t>Nov 13</t>
  </si>
  <si>
    <t>6&amp;7-Oct-13</t>
  </si>
  <si>
    <t>28-11-2013</t>
  </si>
  <si>
    <t>Jan 14</t>
  </si>
  <si>
    <t>Feb 14</t>
  </si>
  <si>
    <t>26-27-Apr-15</t>
  </si>
  <si>
    <t>Mar 14</t>
  </si>
  <si>
    <t>29-30- Nov-14</t>
  </si>
  <si>
    <t>April 14</t>
  </si>
  <si>
    <t>May 14</t>
  </si>
  <si>
    <t>June 14</t>
  </si>
  <si>
    <t>Jul 14</t>
  </si>
  <si>
    <t>Aug 14</t>
  </si>
  <si>
    <t>Sept 14</t>
  </si>
  <si>
    <t>Oct 14</t>
  </si>
  <si>
    <t>Nov 14</t>
  </si>
  <si>
    <t>Dec 14</t>
  </si>
  <si>
    <t>Jan 15</t>
  </si>
  <si>
    <t>Feb 15</t>
  </si>
  <si>
    <t>Mar 15</t>
  </si>
  <si>
    <t>April 15</t>
  </si>
  <si>
    <t>May 15</t>
  </si>
  <si>
    <t>June 15</t>
  </si>
  <si>
    <t>Jul 15</t>
  </si>
  <si>
    <t>Aug 15</t>
  </si>
  <si>
    <t>Sept 15</t>
  </si>
  <si>
    <t>Oct 15</t>
  </si>
  <si>
    <t>Nov 15</t>
  </si>
  <si>
    <t>Dec 15</t>
  </si>
  <si>
    <t>20_21-October-2014</t>
  </si>
  <si>
    <t>Mean (2003-2014)</t>
  </si>
  <si>
    <t>longterm averages (2003-2014)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</si>
</sst>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"/>
    <numFmt numFmtId="176" formatCode="[$-409]d\-mmm\-yy;@"/>
    <numFmt numFmtId="177" formatCode="m/d/yyyy;@"/>
    <numFmt numFmtId="179" formatCode="#,##0.0"/>
    <numFmt numFmtId="181" formatCode="[$-409]dd\-mmm\-yy;@"/>
  </numFmts>
  <fonts count="9" x14ac:knownFonts="1">
    <font>
      <sz val="10"/>
      <name val="Verdana"/>
    </font>
    <font>
      <b/>
      <sz val="10"/>
      <name val="Verdana"/>
    </font>
    <font>
      <sz val="10"/>
      <name val="Verdana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0"/>
      <name val="Verdana"/>
    </font>
    <font>
      <b/>
      <sz val="10"/>
      <name val="Verdan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172" fontId="0" fillId="0" borderId="0" xfId="0" applyNumberFormat="1"/>
    <xf numFmtId="16" fontId="0" fillId="0" borderId="0" xfId="0" applyNumberFormat="1"/>
    <xf numFmtId="15" fontId="0" fillId="0" borderId="0" xfId="0" applyNumberFormat="1"/>
    <xf numFmtId="172" fontId="1" fillId="0" borderId="0" xfId="0" applyNumberFormat="1" applyFont="1" applyAlignment="1">
      <alignment horizontal="center"/>
    </xf>
    <xf numFmtId="49" fontId="0" fillId="0" borderId="0" xfId="0" applyNumberFormat="1"/>
    <xf numFmtId="0" fontId="2" fillId="0" borderId="0" xfId="0" applyFont="1"/>
    <xf numFmtId="0" fontId="0" fillId="0" borderId="0" xfId="0" applyNumberFormat="1"/>
    <xf numFmtId="0" fontId="1" fillId="0" borderId="0" xfId="0" applyFont="1"/>
    <xf numFmtId="2" fontId="0" fillId="0" borderId="0" xfId="0" applyNumberFormat="1"/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176" fontId="0" fillId="0" borderId="0" xfId="0" applyNumberFormat="1"/>
    <xf numFmtId="1" fontId="0" fillId="2" borderId="0" xfId="0" applyNumberFormat="1" applyFill="1"/>
    <xf numFmtId="1" fontId="0" fillId="0" borderId="0" xfId="0" applyNumberFormat="1" applyFill="1"/>
    <xf numFmtId="49" fontId="0" fillId="0" borderId="0" xfId="0" applyNumberFormat="1" applyFill="1"/>
    <xf numFmtId="172" fontId="0" fillId="0" borderId="0" xfId="0" applyNumberFormat="1" applyFill="1"/>
    <xf numFmtId="0" fontId="0" fillId="0" borderId="0" xfId="0" applyFill="1"/>
    <xf numFmtId="16" fontId="0" fillId="2" borderId="0" xfId="0" applyNumberFormat="1" applyFill="1"/>
    <xf numFmtId="0" fontId="0" fillId="2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2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176" fontId="0" fillId="0" borderId="0" xfId="0" applyNumberFormat="1" applyAlignment="1">
      <alignment horizontal="right"/>
    </xf>
    <xf numFmtId="176" fontId="2" fillId="0" borderId="0" xfId="0" applyNumberFormat="1" applyFont="1"/>
    <xf numFmtId="49" fontId="2" fillId="0" borderId="0" xfId="0" applyNumberFormat="1" applyFont="1"/>
    <xf numFmtId="14" fontId="0" fillId="0" borderId="0" xfId="0" applyNumberFormat="1"/>
    <xf numFmtId="177" fontId="0" fillId="0" borderId="0" xfId="0" applyNumberFormat="1"/>
    <xf numFmtId="176" fontId="1" fillId="0" borderId="0" xfId="0" applyNumberFormat="1" applyFont="1" applyAlignment="1">
      <alignment horizontal="center" wrapText="1"/>
    </xf>
    <xf numFmtId="172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79" fontId="0" fillId="0" borderId="0" xfId="0" applyNumberFormat="1"/>
    <xf numFmtId="181" fontId="0" fillId="0" borderId="0" xfId="0" applyNumberFormat="1"/>
    <xf numFmtId="176" fontId="5" fillId="0" borderId="0" xfId="0" applyNumberFormat="1" applyFont="1"/>
    <xf numFmtId="176" fontId="0" fillId="0" borderId="0" xfId="0" applyNumberFormat="1" applyFill="1"/>
    <xf numFmtId="176" fontId="0" fillId="2" borderId="0" xfId="0" applyNumberFormat="1" applyFill="1"/>
    <xf numFmtId="176" fontId="1" fillId="0" borderId="0" xfId="0" applyNumberFormat="1" applyFont="1"/>
    <xf numFmtId="17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wrapText="1"/>
    </xf>
    <xf numFmtId="1" fontId="1" fillId="0" borderId="0" xfId="0" applyNumberFormat="1" applyFont="1"/>
    <xf numFmtId="1" fontId="5" fillId="0" borderId="0" xfId="0" applyNumberFormat="1" applyFont="1"/>
    <xf numFmtId="172" fontId="1" fillId="3" borderId="0" xfId="0" applyNumberFormat="1" applyFont="1" applyFill="1" applyAlignment="1">
      <alignment horizontal="center"/>
    </xf>
    <xf numFmtId="172" fontId="0" fillId="3" borderId="0" xfId="0" applyNumberFormat="1" applyFill="1"/>
    <xf numFmtId="172" fontId="6" fillId="3" borderId="0" xfId="0" applyNumberFormat="1" applyFont="1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176" fontId="0" fillId="4" borderId="0" xfId="0" applyNumberFormat="1" applyFill="1"/>
    <xf numFmtId="1" fontId="0" fillId="4" borderId="0" xfId="0" applyNumberFormat="1" applyFill="1"/>
    <xf numFmtId="176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666993495453"/>
          <c:y val="0.102564530601173"/>
          <c:w val="0.805222462550323"/>
          <c:h val="0.6752164931243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Monthly!$F$30:$F$41</c:f>
                <c:numCache>
                  <c:formatCode>General</c:formatCode>
                  <c:ptCount val="12"/>
                  <c:pt idx="0">
                    <c:v>1.523519317603535</c:v>
                  </c:pt>
                  <c:pt idx="1">
                    <c:v>0.0</c:v>
                  </c:pt>
                  <c:pt idx="2">
                    <c:v>0.866025403784439</c:v>
                  </c:pt>
                  <c:pt idx="3">
                    <c:v>4.650925833757345</c:v>
                  </c:pt>
                  <c:pt idx="4">
                    <c:v>3.848953681774371</c:v>
                  </c:pt>
                  <c:pt idx="5">
                    <c:v>1.770436229985266</c:v>
                  </c:pt>
                  <c:pt idx="6">
                    <c:v>0.152752523165195</c:v>
                  </c:pt>
                  <c:pt idx="7">
                    <c:v>1.11504857891185</c:v>
                  </c:pt>
                  <c:pt idx="8">
                    <c:v>2.8415566938642</c:v>
                  </c:pt>
                  <c:pt idx="9">
                    <c:v>6.143560314128404</c:v>
                  </c:pt>
                  <c:pt idx="10">
                    <c:v>1.422439219556797</c:v>
                  </c:pt>
                  <c:pt idx="11">
                    <c:v>0.50442486501405</c:v>
                  </c:pt>
                </c:numCache>
              </c:numRef>
            </c:plus>
            <c:minus>
              <c:numRef>
                <c:f>Monthly!$F$30:$F$41</c:f>
                <c:numCache>
                  <c:formatCode>General</c:formatCode>
                  <c:ptCount val="12"/>
                  <c:pt idx="0">
                    <c:v>1.523519317603535</c:v>
                  </c:pt>
                  <c:pt idx="1">
                    <c:v>0.0</c:v>
                  </c:pt>
                  <c:pt idx="2">
                    <c:v>0.866025403784439</c:v>
                  </c:pt>
                  <c:pt idx="3">
                    <c:v>4.650925833757345</c:v>
                  </c:pt>
                  <c:pt idx="4">
                    <c:v>3.848953681774371</c:v>
                  </c:pt>
                  <c:pt idx="5">
                    <c:v>1.770436229985266</c:v>
                  </c:pt>
                  <c:pt idx="6">
                    <c:v>0.152752523165195</c:v>
                  </c:pt>
                  <c:pt idx="7">
                    <c:v>1.11504857891185</c:v>
                  </c:pt>
                  <c:pt idx="8">
                    <c:v>2.8415566938642</c:v>
                  </c:pt>
                  <c:pt idx="9">
                    <c:v>6.143560314128404</c:v>
                  </c:pt>
                  <c:pt idx="10">
                    <c:v>1.422439219556797</c:v>
                  </c:pt>
                  <c:pt idx="11">
                    <c:v>0.50442486501405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Monthly!$A$30:$A$41</c:f>
              <c:strCache>
                <c:ptCount val="12"/>
                <c:pt idx="0">
                  <c:v>Jan 05</c:v>
                </c:pt>
                <c:pt idx="1">
                  <c:v>Feb 05</c:v>
                </c:pt>
                <c:pt idx="2">
                  <c:v>Mar 05</c:v>
                </c:pt>
                <c:pt idx="3">
                  <c:v>Apr 05</c:v>
                </c:pt>
                <c:pt idx="4">
                  <c:v>May 05</c:v>
                </c:pt>
                <c:pt idx="5">
                  <c:v>Jun 05</c:v>
                </c:pt>
                <c:pt idx="6">
                  <c:v>Jul 05</c:v>
                </c:pt>
                <c:pt idx="7">
                  <c:v>Aug 05</c:v>
                </c:pt>
                <c:pt idx="8">
                  <c:v>Sep 05</c:v>
                </c:pt>
                <c:pt idx="9">
                  <c:v>Oct 05</c:v>
                </c:pt>
                <c:pt idx="10">
                  <c:v>Nov 05</c:v>
                </c:pt>
                <c:pt idx="11">
                  <c:v>Dec 05</c:v>
                </c:pt>
              </c:strCache>
            </c:strRef>
          </c:cat>
          <c:val>
            <c:numRef>
              <c:f>Monthly!$E$30:$E$41</c:f>
              <c:numCache>
                <c:formatCode>0.0</c:formatCode>
                <c:ptCount val="12"/>
                <c:pt idx="0">
                  <c:v>16.26666666666667</c:v>
                </c:pt>
                <c:pt idx="1">
                  <c:v>0.0</c:v>
                </c:pt>
                <c:pt idx="2">
                  <c:v>11.5</c:v>
                </c:pt>
                <c:pt idx="3">
                  <c:v>52.73333333333332</c:v>
                </c:pt>
                <c:pt idx="4">
                  <c:v>140.4666666666667</c:v>
                </c:pt>
                <c:pt idx="5">
                  <c:v>33.33333333333334</c:v>
                </c:pt>
                <c:pt idx="6">
                  <c:v>7.6</c:v>
                </c:pt>
                <c:pt idx="7">
                  <c:v>39.5</c:v>
                </c:pt>
                <c:pt idx="8">
                  <c:v>61.76666666666667</c:v>
                </c:pt>
                <c:pt idx="9">
                  <c:v>65.9</c:v>
                </c:pt>
                <c:pt idx="10">
                  <c:v>16.1</c:v>
                </c:pt>
                <c:pt idx="11">
                  <c:v>4.766666666666666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732984"/>
        <c:axId val="-2132137032"/>
      </c:barChart>
      <c:catAx>
        <c:axId val="-21327329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137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137032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21285126056491"/>
              <c:y val="0.2435908151145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732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"/>
          <c:y val="0.0484429065743945"/>
          <c:w val="0.810656375462948"/>
          <c:h val="0.7190921525948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416AE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Monthly!$F$135:$F$146</c:f>
                <c:numCache>
                  <c:formatCode>General</c:formatCode>
                  <c:ptCount val="12"/>
                  <c:pt idx="0">
                    <c:v>0.577350269189626</c:v>
                  </c:pt>
                  <c:pt idx="1">
                    <c:v>0.762306441735285</c:v>
                  </c:pt>
                  <c:pt idx="2">
                    <c:v>0.577350269189626</c:v>
                  </c:pt>
                  <c:pt idx="3">
                    <c:v>8.187049393876767</c:v>
                  </c:pt>
                  <c:pt idx="4">
                    <c:v>3.911947511576984</c:v>
                  </c:pt>
                  <c:pt idx="5">
                    <c:v>1.109554465139545</c:v>
                  </c:pt>
                  <c:pt idx="6">
                    <c:v>3.667121183950398</c:v>
                  </c:pt>
                  <c:pt idx="7">
                    <c:v>2.351595203260969</c:v>
                  </c:pt>
                  <c:pt idx="8">
                    <c:v>2.061013774281426</c:v>
                  </c:pt>
                  <c:pt idx="9">
                    <c:v>2.96779004947752</c:v>
                  </c:pt>
                  <c:pt idx="10">
                    <c:v>2.652252711271012</c:v>
                  </c:pt>
                  <c:pt idx="11">
                    <c:v>3.700450423034118</c:v>
                  </c:pt>
                </c:numCache>
              </c:numRef>
            </c:plus>
            <c:minus>
              <c:numRef>
                <c:f>Monthly!$F$135:$F$146</c:f>
                <c:numCache>
                  <c:formatCode>General</c:formatCode>
                  <c:ptCount val="12"/>
                  <c:pt idx="0">
                    <c:v>0.577350269189626</c:v>
                  </c:pt>
                  <c:pt idx="1">
                    <c:v>0.762306441735285</c:v>
                  </c:pt>
                  <c:pt idx="2">
                    <c:v>0.577350269189626</c:v>
                  </c:pt>
                  <c:pt idx="3">
                    <c:v>8.187049393876767</c:v>
                  </c:pt>
                  <c:pt idx="4">
                    <c:v>3.911947511576984</c:v>
                  </c:pt>
                  <c:pt idx="5">
                    <c:v>1.109554465139545</c:v>
                  </c:pt>
                  <c:pt idx="6">
                    <c:v>3.667121183950398</c:v>
                  </c:pt>
                  <c:pt idx="7">
                    <c:v>2.351595203260969</c:v>
                  </c:pt>
                  <c:pt idx="8">
                    <c:v>2.061013774281426</c:v>
                  </c:pt>
                  <c:pt idx="9">
                    <c:v>2.96779004947752</c:v>
                  </c:pt>
                  <c:pt idx="10">
                    <c:v>2.652252711271012</c:v>
                  </c:pt>
                  <c:pt idx="11">
                    <c:v>3.700450423034118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Monthly!$A$135:$A$146</c:f>
              <c:strCache>
                <c:ptCount val="12"/>
                <c:pt idx="0">
                  <c:v>Jan 12</c:v>
                </c:pt>
                <c:pt idx="1">
                  <c:v>Feb 12</c:v>
                </c:pt>
                <c:pt idx="2">
                  <c:v>Mar 12</c:v>
                </c:pt>
                <c:pt idx="3">
                  <c:v>Apr 12</c:v>
                </c:pt>
                <c:pt idx="4">
                  <c:v>May 12</c:v>
                </c:pt>
                <c:pt idx="5">
                  <c:v>Jun 12</c:v>
                </c:pt>
                <c:pt idx="6">
                  <c:v>Jul 12</c:v>
                </c:pt>
                <c:pt idx="7">
                  <c:v>Aug 12</c:v>
                </c:pt>
                <c:pt idx="8">
                  <c:v>Sept 12</c:v>
                </c:pt>
                <c:pt idx="9">
                  <c:v>Oct 12</c:v>
                </c:pt>
                <c:pt idx="10">
                  <c:v>Nov 12</c:v>
                </c:pt>
                <c:pt idx="11">
                  <c:v>Dec 12</c:v>
                </c:pt>
              </c:strCache>
            </c:strRef>
          </c:cat>
          <c:val>
            <c:numRef>
              <c:f>Monthly!$E$135:$E$146</c:f>
              <c:numCache>
                <c:formatCode>0.0</c:formatCode>
                <c:ptCount val="12"/>
                <c:pt idx="0">
                  <c:v>1.0</c:v>
                </c:pt>
                <c:pt idx="1">
                  <c:v>3.466666666666667</c:v>
                </c:pt>
                <c:pt idx="2">
                  <c:v>1.0</c:v>
                </c:pt>
                <c:pt idx="3">
                  <c:v>167.4333333333334</c:v>
                </c:pt>
                <c:pt idx="4">
                  <c:v>182.8</c:v>
                </c:pt>
                <c:pt idx="5">
                  <c:v>95.43333333333334</c:v>
                </c:pt>
                <c:pt idx="6">
                  <c:v>90.46666666666665</c:v>
                </c:pt>
                <c:pt idx="7">
                  <c:v>56.2</c:v>
                </c:pt>
                <c:pt idx="8">
                  <c:v>12.86666666666667</c:v>
                </c:pt>
                <c:pt idx="9">
                  <c:v>67.63333333333333</c:v>
                </c:pt>
                <c:pt idx="10">
                  <c:v>72.86666666666665</c:v>
                </c:pt>
                <c:pt idx="11">
                  <c:v>35.4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194360"/>
        <c:axId val="-2143415336"/>
      </c:barChart>
      <c:catAx>
        <c:axId val="-2132194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43415336"/>
        <c:crosses val="autoZero"/>
        <c:auto val="1"/>
        <c:lblAlgn val="ctr"/>
        <c:lblOffset val="100"/>
        <c:noMultiLvlLbl val="0"/>
      </c:catAx>
      <c:valAx>
        <c:axId val="-214341533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2194360"/>
        <c:crosses val="autoZero"/>
        <c:crossBetween val="between"/>
        <c:majorUnit val="5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51828354911"/>
          <c:y val="0.0341878070646989"/>
          <c:w val="0.841931136935447"/>
          <c:h val="0.744412855659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74E8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Monthly!$F$150:$F$161</c:f>
                <c:numCache>
                  <c:formatCode>General</c:formatCode>
                  <c:ptCount val="12"/>
                  <c:pt idx="0">
                    <c:v>0.817176711475416</c:v>
                  </c:pt>
                  <c:pt idx="1">
                    <c:v>0.0</c:v>
                  </c:pt>
                  <c:pt idx="2">
                    <c:v>7.878028518184814</c:v>
                  </c:pt>
                  <c:pt idx="3">
                    <c:v>5.998981395018482</c:v>
                  </c:pt>
                  <c:pt idx="4">
                    <c:v>2.45017006212494</c:v>
                  </c:pt>
                  <c:pt idx="5">
                    <c:v>5.352880844305583</c:v>
                  </c:pt>
                  <c:pt idx="6">
                    <c:v>1.916884045643983</c:v>
                  </c:pt>
                  <c:pt idx="7">
                    <c:v>2.950141239556733</c:v>
                  </c:pt>
                  <c:pt idx="8">
                    <c:v>1.867559310377528</c:v>
                  </c:pt>
                  <c:pt idx="9">
                    <c:v>4.020364825899935</c:v>
                  </c:pt>
                  <c:pt idx="10">
                    <c:v>5.482497403353492</c:v>
                  </c:pt>
                  <c:pt idx="11">
                    <c:v>0.856997342145496</c:v>
                  </c:pt>
                </c:numCache>
              </c:numRef>
            </c:plus>
            <c:minus>
              <c:numRef>
                <c:f>Monthly!$F$150:$F$161</c:f>
                <c:numCache>
                  <c:formatCode>General</c:formatCode>
                  <c:ptCount val="12"/>
                  <c:pt idx="0">
                    <c:v>0.817176711475416</c:v>
                  </c:pt>
                  <c:pt idx="1">
                    <c:v>0.0</c:v>
                  </c:pt>
                  <c:pt idx="2">
                    <c:v>7.878028518184814</c:v>
                  </c:pt>
                  <c:pt idx="3">
                    <c:v>5.998981395018482</c:v>
                  </c:pt>
                  <c:pt idx="4">
                    <c:v>2.45017006212494</c:v>
                  </c:pt>
                  <c:pt idx="5">
                    <c:v>5.352880844305583</c:v>
                  </c:pt>
                  <c:pt idx="6">
                    <c:v>1.916884045643983</c:v>
                  </c:pt>
                  <c:pt idx="7">
                    <c:v>2.950141239556733</c:v>
                  </c:pt>
                  <c:pt idx="8">
                    <c:v>1.867559310377528</c:v>
                  </c:pt>
                  <c:pt idx="9">
                    <c:v>4.020364825899935</c:v>
                  </c:pt>
                  <c:pt idx="10">
                    <c:v>5.482497403353492</c:v>
                  </c:pt>
                  <c:pt idx="11">
                    <c:v>0.856997342145496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Monthly!$A$150:$A$161</c:f>
              <c:strCache>
                <c:ptCount val="12"/>
                <c:pt idx="0">
                  <c:v>Jan 13</c:v>
                </c:pt>
                <c:pt idx="1">
                  <c:v>Feb 13</c:v>
                </c:pt>
                <c:pt idx="2">
                  <c:v>Mar 13</c:v>
                </c:pt>
                <c:pt idx="3">
                  <c:v>April 13</c:v>
                </c:pt>
                <c:pt idx="4">
                  <c:v>May 13</c:v>
                </c:pt>
                <c:pt idx="5">
                  <c:v>June 13</c:v>
                </c:pt>
                <c:pt idx="6">
                  <c:v>Jul 13</c:v>
                </c:pt>
                <c:pt idx="7">
                  <c:v>Aug 13</c:v>
                </c:pt>
                <c:pt idx="8">
                  <c:v>Sept 13</c:v>
                </c:pt>
                <c:pt idx="9">
                  <c:v>Oct 13</c:v>
                </c:pt>
                <c:pt idx="10">
                  <c:v>Nov 13</c:v>
                </c:pt>
                <c:pt idx="11">
                  <c:v>Dec 13</c:v>
                </c:pt>
              </c:strCache>
            </c:strRef>
          </c:cat>
          <c:val>
            <c:numRef>
              <c:f>Monthly!$E$150:$E$161</c:f>
              <c:numCache>
                <c:formatCode>0.0</c:formatCode>
                <c:ptCount val="12"/>
                <c:pt idx="0">
                  <c:v>24.23333333333333</c:v>
                </c:pt>
                <c:pt idx="1">
                  <c:v>0.0</c:v>
                </c:pt>
                <c:pt idx="2">
                  <c:v>61.5</c:v>
                </c:pt>
                <c:pt idx="3">
                  <c:v>161.4666666666667</c:v>
                </c:pt>
                <c:pt idx="4">
                  <c:v>37.6</c:v>
                </c:pt>
                <c:pt idx="5">
                  <c:v>74.9</c:v>
                </c:pt>
                <c:pt idx="6">
                  <c:v>95.13333333333333</c:v>
                </c:pt>
                <c:pt idx="7">
                  <c:v>43.4</c:v>
                </c:pt>
                <c:pt idx="8">
                  <c:v>23.43333333333333</c:v>
                </c:pt>
                <c:pt idx="9">
                  <c:v>32.6</c:v>
                </c:pt>
                <c:pt idx="10">
                  <c:v>96.93333333333332</c:v>
                </c:pt>
                <c:pt idx="11">
                  <c:v>16.36666666666667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05816"/>
        <c:axId val="-2138367528"/>
      </c:barChart>
      <c:catAx>
        <c:axId val="-2139005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8367528"/>
        <c:crosses val="autoZero"/>
        <c:auto val="1"/>
        <c:lblAlgn val="ctr"/>
        <c:lblOffset val="100"/>
        <c:noMultiLvlLbl val="0"/>
      </c:catAx>
      <c:valAx>
        <c:axId val="-2138367528"/>
        <c:scaling>
          <c:orientation val="minMax"/>
          <c:max val="20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9005816"/>
        <c:crosses val="autoZero"/>
        <c:crossBetween val="between"/>
        <c:majorUnit val="4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51828354911"/>
          <c:y val="0.0341878070646989"/>
          <c:w val="0.841931136935447"/>
          <c:h val="0.744412855659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74E8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Monthly!$F$164:$F$175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0.833333333333333</c:v>
                  </c:pt>
                  <c:pt idx="2">
                    <c:v>1.556705923844741</c:v>
                  </c:pt>
                  <c:pt idx="3">
                    <c:v>0.950438495292217</c:v>
                  </c:pt>
                  <c:pt idx="4">
                    <c:v>2.87537437176062</c:v>
                  </c:pt>
                  <c:pt idx="5">
                    <c:v>3.632415786283902</c:v>
                  </c:pt>
                  <c:pt idx="6">
                    <c:v>0.5</c:v>
                  </c:pt>
                  <c:pt idx="7">
                    <c:v>1.848723283181606</c:v>
                  </c:pt>
                  <c:pt idx="8">
                    <c:v>1.31698308434256</c:v>
                  </c:pt>
                  <c:pt idx="9">
                    <c:v>4.4959240800233</c:v>
                  </c:pt>
                  <c:pt idx="10">
                    <c:v>2.081665999466133</c:v>
                  </c:pt>
                  <c:pt idx="11">
                    <c:v>1.225198396632607</c:v>
                  </c:pt>
                </c:numCache>
              </c:numRef>
            </c:plus>
            <c:minus>
              <c:numRef>
                <c:f>Monthly!$F$164:$F$175</c:f>
                <c:numCache>
                  <c:formatCode>General</c:formatCode>
                  <c:ptCount val="12"/>
                  <c:pt idx="0">
                    <c:v>0.0</c:v>
                  </c:pt>
                  <c:pt idx="1">
                    <c:v>0.833333333333333</c:v>
                  </c:pt>
                  <c:pt idx="2">
                    <c:v>1.556705923844741</c:v>
                  </c:pt>
                  <c:pt idx="3">
                    <c:v>0.950438495292217</c:v>
                  </c:pt>
                  <c:pt idx="4">
                    <c:v>2.87537437176062</c:v>
                  </c:pt>
                  <c:pt idx="5">
                    <c:v>3.632415786283902</c:v>
                  </c:pt>
                  <c:pt idx="6">
                    <c:v>0.5</c:v>
                  </c:pt>
                  <c:pt idx="7">
                    <c:v>1.848723283181606</c:v>
                  </c:pt>
                  <c:pt idx="8">
                    <c:v>1.31698308434256</c:v>
                  </c:pt>
                  <c:pt idx="9">
                    <c:v>4.4959240800233</c:v>
                  </c:pt>
                  <c:pt idx="10">
                    <c:v>2.081665999466133</c:v>
                  </c:pt>
                  <c:pt idx="11">
                    <c:v>1.225198396632607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Monthly!$A$164:$A$175</c:f>
              <c:strCache>
                <c:ptCount val="12"/>
                <c:pt idx="0">
                  <c:v>Jan 14</c:v>
                </c:pt>
                <c:pt idx="1">
                  <c:v>Feb 14</c:v>
                </c:pt>
                <c:pt idx="2">
                  <c:v>Mar 14</c:v>
                </c:pt>
                <c:pt idx="3">
                  <c:v>April 14</c:v>
                </c:pt>
                <c:pt idx="4">
                  <c:v>May 14</c:v>
                </c:pt>
                <c:pt idx="5">
                  <c:v>June 14</c:v>
                </c:pt>
                <c:pt idx="6">
                  <c:v>Jul 14</c:v>
                </c:pt>
                <c:pt idx="7">
                  <c:v>Aug 14</c:v>
                </c:pt>
                <c:pt idx="8">
                  <c:v>Sept 14</c:v>
                </c:pt>
                <c:pt idx="9">
                  <c:v>Oct 14</c:v>
                </c:pt>
                <c:pt idx="10">
                  <c:v>Nov 14</c:v>
                </c:pt>
                <c:pt idx="11">
                  <c:v>Dec 14</c:v>
                </c:pt>
              </c:strCache>
            </c:strRef>
          </c:cat>
          <c:val>
            <c:numRef>
              <c:f>Monthly!$E$164:$E$175</c:f>
              <c:numCache>
                <c:formatCode>0.0</c:formatCode>
                <c:ptCount val="12"/>
                <c:pt idx="0">
                  <c:v>0.0</c:v>
                </c:pt>
                <c:pt idx="1">
                  <c:v>25.66666666666667</c:v>
                </c:pt>
                <c:pt idx="2">
                  <c:v>16.3</c:v>
                </c:pt>
                <c:pt idx="3">
                  <c:v>2.8</c:v>
                </c:pt>
                <c:pt idx="4">
                  <c:v>69.56666666666666</c:v>
                </c:pt>
                <c:pt idx="5">
                  <c:v>46.66666666666666</c:v>
                </c:pt>
                <c:pt idx="6">
                  <c:v>9.5</c:v>
                </c:pt>
                <c:pt idx="7">
                  <c:v>37.26666666666667</c:v>
                </c:pt>
                <c:pt idx="8">
                  <c:v>36.03333333333333</c:v>
                </c:pt>
                <c:pt idx="9">
                  <c:v>64.10000000000001</c:v>
                </c:pt>
                <c:pt idx="10">
                  <c:v>68.0</c:v>
                </c:pt>
                <c:pt idx="11">
                  <c:v>23.46666666666667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280120"/>
        <c:axId val="-2118278872"/>
      </c:barChart>
      <c:catAx>
        <c:axId val="-2118280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278872"/>
        <c:crosses val="autoZero"/>
        <c:auto val="1"/>
        <c:lblAlgn val="ctr"/>
        <c:lblOffset val="100"/>
        <c:noMultiLvlLbl val="0"/>
      </c:catAx>
      <c:valAx>
        <c:axId val="-2118278872"/>
        <c:scaling>
          <c:orientation val="minMax"/>
          <c:max val="10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280120"/>
        <c:crosses val="autoZero"/>
        <c:crossBetween val="between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751828354911"/>
          <c:y val="0.0341878070646989"/>
          <c:w val="0.841931136935447"/>
          <c:h val="0.7444128556593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74E8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Monthly!$F$181:$F$192</c:f>
                <c:numCache>
                  <c:formatCode>General</c:formatCode>
                  <c:ptCount val="12"/>
                  <c:pt idx="0">
                    <c:v>1.166666666666666</c:v>
                  </c:pt>
                  <c:pt idx="1">
                    <c:v>0.351188458428425</c:v>
                  </c:pt>
                  <c:pt idx="2">
                    <c:v>0.0</c:v>
                  </c:pt>
                  <c:pt idx="3">
                    <c:v>5.764932301809309</c:v>
                  </c:pt>
                  <c:pt idx="4">
                    <c:v>1.401189970465585</c:v>
                  </c:pt>
                </c:numCache>
              </c:numRef>
            </c:plus>
            <c:minus>
              <c:numRef>
                <c:f>Monthly!$F$181:$F$192</c:f>
                <c:numCache>
                  <c:formatCode>General</c:formatCode>
                  <c:ptCount val="12"/>
                  <c:pt idx="0">
                    <c:v>1.166666666666666</c:v>
                  </c:pt>
                  <c:pt idx="1">
                    <c:v>0.351188458428425</c:v>
                  </c:pt>
                  <c:pt idx="2">
                    <c:v>0.0</c:v>
                  </c:pt>
                  <c:pt idx="3">
                    <c:v>5.764932301809309</c:v>
                  </c:pt>
                  <c:pt idx="4">
                    <c:v>1.401189970465585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Monthly!$A$181:$A$192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April 15</c:v>
                </c:pt>
                <c:pt idx="4">
                  <c:v>May 15</c:v>
                </c:pt>
                <c:pt idx="5">
                  <c:v>June 15</c:v>
                </c:pt>
                <c:pt idx="6">
                  <c:v>Jul 15</c:v>
                </c:pt>
                <c:pt idx="7">
                  <c:v>Aug 15</c:v>
                </c:pt>
                <c:pt idx="8">
                  <c:v>Sept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Monthly!$E$181:$E$192</c:f>
              <c:numCache>
                <c:formatCode>0.0</c:formatCode>
                <c:ptCount val="12"/>
                <c:pt idx="0">
                  <c:v>9.166666666666666</c:v>
                </c:pt>
                <c:pt idx="1">
                  <c:v>5.7</c:v>
                </c:pt>
                <c:pt idx="2">
                  <c:v>0.0</c:v>
                </c:pt>
                <c:pt idx="3">
                  <c:v>194.0666666666667</c:v>
                </c:pt>
                <c:pt idx="4">
                  <c:v>93.90000000000001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387768"/>
        <c:axId val="-2118350056"/>
      </c:barChart>
      <c:catAx>
        <c:axId val="-21183877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350056"/>
        <c:crosses val="autoZero"/>
        <c:auto val="1"/>
        <c:lblAlgn val="ctr"/>
        <c:lblOffset val="100"/>
        <c:noMultiLvlLbl val="0"/>
      </c:catAx>
      <c:valAx>
        <c:axId val="-2118350056"/>
        <c:scaling>
          <c:orientation val="minMax"/>
          <c:max val="25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387768"/>
        <c:crosses val="autoZero"/>
        <c:crossBetween val="between"/>
        <c:majorUnit val="5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66666666667"/>
          <c:y val="0.0402476780185758"/>
          <c:w val="0.7875"/>
          <c:h val="0.851393188854489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Yearly!$F$3:$F$14</c:f>
                <c:numCache>
                  <c:formatCode>General</c:formatCode>
                  <c:ptCount val="12"/>
                  <c:pt idx="0">
                    <c:v>6.900966115938662</c:v>
                  </c:pt>
                  <c:pt idx="1">
                    <c:v>20.47358732068649</c:v>
                  </c:pt>
                  <c:pt idx="2">
                    <c:v>8.314912974756715</c:v>
                  </c:pt>
                  <c:pt idx="3">
                    <c:v>4.238841560825056</c:v>
                  </c:pt>
                  <c:pt idx="4">
                    <c:v>7.329468678636336</c:v>
                  </c:pt>
                  <c:pt idx="5">
                    <c:v>1.131861789756635</c:v>
                  </c:pt>
                  <c:pt idx="6">
                    <c:v>5.200320502943374</c:v>
                  </c:pt>
                  <c:pt idx="7">
                    <c:v>15.46311022329526</c:v>
                  </c:pt>
                  <c:pt idx="8">
                    <c:v>30.06509604175588</c:v>
                  </c:pt>
                  <c:pt idx="9">
                    <c:v>9.217615984865298</c:v>
                  </c:pt>
                  <c:pt idx="10">
                    <c:v>18.39287301586615</c:v>
                  </c:pt>
                  <c:pt idx="11">
                    <c:v>7.517165541464272</c:v>
                  </c:pt>
                </c:numCache>
              </c:numRef>
            </c:plus>
            <c:minus>
              <c:numRef>
                <c:f>Yearly!$F$3:$F$14</c:f>
                <c:numCache>
                  <c:formatCode>General</c:formatCode>
                  <c:ptCount val="12"/>
                  <c:pt idx="0">
                    <c:v>6.900966115938662</c:v>
                  </c:pt>
                  <c:pt idx="1">
                    <c:v>20.47358732068649</c:v>
                  </c:pt>
                  <c:pt idx="2">
                    <c:v>8.314912974756715</c:v>
                  </c:pt>
                  <c:pt idx="3">
                    <c:v>4.238841560825056</c:v>
                  </c:pt>
                  <c:pt idx="4">
                    <c:v>7.329468678636336</c:v>
                  </c:pt>
                  <c:pt idx="5">
                    <c:v>1.131861789756635</c:v>
                  </c:pt>
                  <c:pt idx="6">
                    <c:v>5.200320502943374</c:v>
                  </c:pt>
                  <c:pt idx="7">
                    <c:v>15.46311022329526</c:v>
                  </c:pt>
                  <c:pt idx="8">
                    <c:v>30.06509604175588</c:v>
                  </c:pt>
                  <c:pt idx="9">
                    <c:v>9.217615984865298</c:v>
                  </c:pt>
                  <c:pt idx="10">
                    <c:v>18.39287301586615</c:v>
                  </c:pt>
                  <c:pt idx="11">
                    <c:v>7.517165541464272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numRef>
              <c:f>Yearly!$A$3:$A$14</c:f>
              <c:numCache>
                <c:formatCode>General</c:formatCode>
                <c:ptCount val="12"/>
                <c:pt idx="0">
                  <c:v>2003.0</c:v>
                </c:pt>
                <c:pt idx="1">
                  <c:v>2004.0</c:v>
                </c:pt>
                <c:pt idx="2">
                  <c:v>2005.0</c:v>
                </c:pt>
                <c:pt idx="3">
                  <c:v>2006.0</c:v>
                </c:pt>
                <c:pt idx="4">
                  <c:v>2007.0</c:v>
                </c:pt>
                <c:pt idx="5">
                  <c:v>2008.0</c:v>
                </c:pt>
                <c:pt idx="6">
                  <c:v>2009.0</c:v>
                </c:pt>
                <c:pt idx="7">
                  <c:v>2010.0</c:v>
                </c:pt>
                <c:pt idx="8">
                  <c:v>2011.0</c:v>
                </c:pt>
                <c:pt idx="9">
                  <c:v>2012.0</c:v>
                </c:pt>
                <c:pt idx="10">
                  <c:v>2013.0</c:v>
                </c:pt>
                <c:pt idx="11">
                  <c:v>2014.0</c:v>
                </c:pt>
              </c:numCache>
            </c:numRef>
          </c:cat>
          <c:val>
            <c:numRef>
              <c:f>Yearly!$E$3:$E$14</c:f>
              <c:numCache>
                <c:formatCode>0.0</c:formatCode>
                <c:ptCount val="12"/>
                <c:pt idx="0">
                  <c:v>781.6</c:v>
                </c:pt>
                <c:pt idx="1">
                  <c:v>759.0666666666667</c:v>
                </c:pt>
                <c:pt idx="2">
                  <c:v>449.9333333333332</c:v>
                </c:pt>
                <c:pt idx="3">
                  <c:v>499.4666666666667</c:v>
                </c:pt>
                <c:pt idx="4">
                  <c:v>451.4666666666667</c:v>
                </c:pt>
                <c:pt idx="5">
                  <c:v>576.3666666666667</c:v>
                </c:pt>
                <c:pt idx="6">
                  <c:v>427.9</c:v>
                </c:pt>
                <c:pt idx="7">
                  <c:v>578.6666666666666</c:v>
                </c:pt>
                <c:pt idx="8">
                  <c:v>1009.1</c:v>
                </c:pt>
                <c:pt idx="9">
                  <c:v>786.5666666666667</c:v>
                </c:pt>
                <c:pt idx="10">
                  <c:v>667.5666666666666</c:v>
                </c:pt>
                <c:pt idx="11">
                  <c:v>399.3666666666667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8804360"/>
        <c:axId val="-2118853096"/>
      </c:lineChart>
      <c:catAx>
        <c:axId val="-2118804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853096"/>
        <c:crosses val="autoZero"/>
        <c:auto val="1"/>
        <c:lblAlgn val="ctr"/>
        <c:lblOffset val="100"/>
        <c:noMultiLvlLbl val="0"/>
      </c:catAx>
      <c:valAx>
        <c:axId val="-2118853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804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21828521434821"/>
          <c:y val="0.0745487022455526"/>
          <c:w val="0.88941426071741"/>
          <c:h val="0.83261956838728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Yearly!$G$25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val>
            <c:numRef>
              <c:f>Yearly!$G$26:$G$37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8768152"/>
        <c:axId val="-2118258072"/>
      </c:barChart>
      <c:lineChart>
        <c:grouping val="standard"/>
        <c:varyColors val="0"/>
        <c:ser>
          <c:idx val="0"/>
          <c:order val="0"/>
          <c:tx>
            <c:strRef>
              <c:f>Yearly!$E$25</c:f>
              <c:strCache>
                <c:ptCount val="1"/>
                <c:pt idx="0">
                  <c:v>longterm average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Yearly!$F$26:$F$37</c:f>
                <c:numCache>
                  <c:formatCode>General</c:formatCode>
                  <c:ptCount val="12"/>
                  <c:pt idx="0">
                    <c:v>4.342835993552041</c:v>
                  </c:pt>
                  <c:pt idx="1">
                    <c:v>2.86201025393039</c:v>
                  </c:pt>
                  <c:pt idx="2">
                    <c:v>10.66736963697901</c:v>
                  </c:pt>
                  <c:pt idx="3">
                    <c:v>24.25473434295123</c:v>
                  </c:pt>
                  <c:pt idx="4">
                    <c:v>12.22064223029065</c:v>
                  </c:pt>
                  <c:pt idx="5">
                    <c:v>13.21814670658873</c:v>
                  </c:pt>
                  <c:pt idx="6">
                    <c:v>9.533538581471179</c:v>
                  </c:pt>
                  <c:pt idx="7">
                    <c:v>6.94266376159913</c:v>
                  </c:pt>
                  <c:pt idx="8">
                    <c:v>8.960246526578355</c:v>
                  </c:pt>
                  <c:pt idx="9">
                    <c:v>10.21408202029429</c:v>
                  </c:pt>
                  <c:pt idx="10">
                    <c:v>14.11973060039866</c:v>
                  </c:pt>
                  <c:pt idx="11">
                    <c:v>11.76912549065625</c:v>
                  </c:pt>
                </c:numCache>
              </c:numRef>
            </c:plus>
            <c:minus>
              <c:numRef>
                <c:f>Yearly!$F$26:$F$37</c:f>
                <c:numCache>
                  <c:formatCode>General</c:formatCode>
                  <c:ptCount val="12"/>
                  <c:pt idx="0">
                    <c:v>4.342835993552041</c:v>
                  </c:pt>
                  <c:pt idx="1">
                    <c:v>2.86201025393039</c:v>
                  </c:pt>
                  <c:pt idx="2">
                    <c:v>10.66736963697901</c:v>
                  </c:pt>
                  <c:pt idx="3">
                    <c:v>24.25473434295123</c:v>
                  </c:pt>
                  <c:pt idx="4">
                    <c:v>12.22064223029065</c:v>
                  </c:pt>
                  <c:pt idx="5">
                    <c:v>13.21814670658873</c:v>
                  </c:pt>
                  <c:pt idx="6">
                    <c:v>9.533538581471179</c:v>
                  </c:pt>
                  <c:pt idx="7">
                    <c:v>6.94266376159913</c:v>
                  </c:pt>
                  <c:pt idx="8">
                    <c:v>8.960246526578355</c:v>
                  </c:pt>
                  <c:pt idx="9">
                    <c:v>10.21408202029429</c:v>
                  </c:pt>
                  <c:pt idx="10">
                    <c:v>14.11973060039866</c:v>
                  </c:pt>
                  <c:pt idx="11">
                    <c:v>11.76912549065625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Yearly!$A$26:$A$37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Yearly!$E$26:$E$37</c:f>
              <c:numCache>
                <c:formatCode>0.0</c:formatCode>
                <c:ptCount val="12"/>
                <c:pt idx="0">
                  <c:v>17.08888888888889</c:v>
                </c:pt>
                <c:pt idx="1">
                  <c:v>8.983333333333334</c:v>
                </c:pt>
                <c:pt idx="2">
                  <c:v>36.60555555555555</c:v>
                </c:pt>
                <c:pt idx="3">
                  <c:v>98.66666666666667</c:v>
                </c:pt>
                <c:pt idx="4">
                  <c:v>80.57777777777778</c:v>
                </c:pt>
                <c:pt idx="5">
                  <c:v>57.44999999999999</c:v>
                </c:pt>
                <c:pt idx="6">
                  <c:v>46.58055555555556</c:v>
                </c:pt>
                <c:pt idx="7">
                  <c:v>52.31388888888889</c:v>
                </c:pt>
                <c:pt idx="8">
                  <c:v>35.88055555555556</c:v>
                </c:pt>
                <c:pt idx="9">
                  <c:v>61.34845679012346</c:v>
                </c:pt>
                <c:pt idx="10">
                  <c:v>85.2972222222222</c:v>
                </c:pt>
                <c:pt idx="11">
                  <c:v>33.45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8768152"/>
        <c:axId val="-2118258072"/>
      </c:lineChart>
      <c:catAx>
        <c:axId val="-211876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258072"/>
        <c:crosses val="autoZero"/>
        <c:auto val="1"/>
        <c:lblAlgn val="ctr"/>
        <c:lblOffset val="100"/>
        <c:noMultiLvlLbl val="0"/>
      </c:catAx>
      <c:valAx>
        <c:axId val="-2118258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18768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38806238723"/>
          <c:y val="0.102127871775"/>
          <c:w val="0.806773693092564"/>
          <c:h val="0.6765971505093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Monthly!$F$45:$F$56</c:f>
                <c:numCache>
                  <c:formatCode>General</c:formatCode>
                  <c:ptCount val="12"/>
                  <c:pt idx="0">
                    <c:v>0.333333333333333</c:v>
                  </c:pt>
                  <c:pt idx="1">
                    <c:v>0.726483157256779</c:v>
                  </c:pt>
                  <c:pt idx="2">
                    <c:v>0.240370085030932</c:v>
                  </c:pt>
                  <c:pt idx="3">
                    <c:v>1.855023210396869</c:v>
                  </c:pt>
                  <c:pt idx="4">
                    <c:v>3.92951792350043</c:v>
                  </c:pt>
                  <c:pt idx="5">
                    <c:v>1.915144322963096</c:v>
                  </c:pt>
                  <c:pt idx="6">
                    <c:v>2.817997713113163</c:v>
                  </c:pt>
                  <c:pt idx="7">
                    <c:v>7.648601905649904</c:v>
                  </c:pt>
                  <c:pt idx="8">
                    <c:v>0.871779788708135</c:v>
                  </c:pt>
                  <c:pt idx="9">
                    <c:v>0.940449065311058</c:v>
                  </c:pt>
                  <c:pt idx="10">
                    <c:v>3.499047489436708</c:v>
                  </c:pt>
                  <c:pt idx="11">
                    <c:v>1.013793755049703</c:v>
                  </c:pt>
                </c:numCache>
              </c:numRef>
            </c:plus>
            <c:minus>
              <c:numRef>
                <c:f>Monthly!$F$45:$F$56</c:f>
                <c:numCache>
                  <c:formatCode>General</c:formatCode>
                  <c:ptCount val="12"/>
                  <c:pt idx="0">
                    <c:v>0.333333333333333</c:v>
                  </c:pt>
                  <c:pt idx="1">
                    <c:v>0.726483157256779</c:v>
                  </c:pt>
                  <c:pt idx="2">
                    <c:v>0.240370085030932</c:v>
                  </c:pt>
                  <c:pt idx="3">
                    <c:v>1.855023210396869</c:v>
                  </c:pt>
                  <c:pt idx="4">
                    <c:v>3.92951792350043</c:v>
                  </c:pt>
                  <c:pt idx="5">
                    <c:v>1.915144322963096</c:v>
                  </c:pt>
                  <c:pt idx="6">
                    <c:v>2.817997713113163</c:v>
                  </c:pt>
                  <c:pt idx="7">
                    <c:v>7.648601905649904</c:v>
                  </c:pt>
                  <c:pt idx="8">
                    <c:v>0.871779788708135</c:v>
                  </c:pt>
                  <c:pt idx="9">
                    <c:v>0.940449065311058</c:v>
                  </c:pt>
                  <c:pt idx="10">
                    <c:v>3.499047489436708</c:v>
                  </c:pt>
                  <c:pt idx="11">
                    <c:v>1.013793755049703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Monthly!$A$45:$A$56</c:f>
              <c:strCache>
                <c:ptCount val="12"/>
                <c:pt idx="0">
                  <c:v>Jan 06</c:v>
                </c:pt>
                <c:pt idx="1">
                  <c:v>Feb 06</c:v>
                </c:pt>
                <c:pt idx="2">
                  <c:v>Mar 06</c:v>
                </c:pt>
                <c:pt idx="3">
                  <c:v>Apr 06</c:v>
                </c:pt>
                <c:pt idx="4">
                  <c:v>May 06</c:v>
                </c:pt>
                <c:pt idx="5">
                  <c:v>Jun 06</c:v>
                </c:pt>
                <c:pt idx="6">
                  <c:v>Jul 06</c:v>
                </c:pt>
                <c:pt idx="7">
                  <c:v>Aug 06</c:v>
                </c:pt>
                <c:pt idx="8">
                  <c:v>Sep 06</c:v>
                </c:pt>
                <c:pt idx="9">
                  <c:v>Oct 06</c:v>
                </c:pt>
                <c:pt idx="10">
                  <c:v>Nov 06</c:v>
                </c:pt>
                <c:pt idx="11">
                  <c:v>Dec 06</c:v>
                </c:pt>
              </c:strCache>
            </c:strRef>
          </c:cat>
          <c:val>
            <c:numRef>
              <c:f>Monthly!$E$45:$E$56</c:f>
              <c:numCache>
                <c:formatCode>0.0</c:formatCode>
                <c:ptCount val="12"/>
                <c:pt idx="0">
                  <c:v>5.333333333333332</c:v>
                </c:pt>
                <c:pt idx="1">
                  <c:v>12.83333333333333</c:v>
                </c:pt>
                <c:pt idx="2">
                  <c:v>6.266666666666666</c:v>
                </c:pt>
                <c:pt idx="3">
                  <c:v>51.16666666666666</c:v>
                </c:pt>
                <c:pt idx="4">
                  <c:v>83.93333333333332</c:v>
                </c:pt>
                <c:pt idx="5">
                  <c:v>18.03333333333333</c:v>
                </c:pt>
                <c:pt idx="6">
                  <c:v>31.26666666666667</c:v>
                </c:pt>
                <c:pt idx="7">
                  <c:v>69.03333333333333</c:v>
                </c:pt>
                <c:pt idx="8">
                  <c:v>6.6</c:v>
                </c:pt>
                <c:pt idx="9">
                  <c:v>79.73333333333333</c:v>
                </c:pt>
                <c:pt idx="10">
                  <c:v>105.1</c:v>
                </c:pt>
                <c:pt idx="11">
                  <c:v>30.16666666666667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1886744"/>
        <c:axId val="-2132222664"/>
      </c:barChart>
      <c:catAx>
        <c:axId val="-21318867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222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222664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18725449751583"/>
              <c:y val="0.2425531166146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1886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338806238723"/>
          <c:y val="0.101266240054061"/>
          <c:w val="0.806773693092564"/>
          <c:h val="0.6793276936959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Monthly!$F$60:$F$71</c:f>
                <c:numCache>
                  <c:formatCode>General</c:formatCode>
                  <c:ptCount val="12"/>
                  <c:pt idx="0">
                    <c:v>0.296273147243853</c:v>
                  </c:pt>
                  <c:pt idx="1">
                    <c:v>0.0</c:v>
                  </c:pt>
                  <c:pt idx="2">
                    <c:v>1.392040867854742</c:v>
                  </c:pt>
                  <c:pt idx="3">
                    <c:v>5.071927093762724</c:v>
                  </c:pt>
                  <c:pt idx="4">
                    <c:v>2.672701504720147</c:v>
                  </c:pt>
                  <c:pt idx="5">
                    <c:v>4.517127897729313</c:v>
                  </c:pt>
                  <c:pt idx="6">
                    <c:v>2.126290457842273</c:v>
                  </c:pt>
                  <c:pt idx="7">
                    <c:v>0.835330939076111</c:v>
                  </c:pt>
                  <c:pt idx="8">
                    <c:v>2.377907576934911</c:v>
                  </c:pt>
                  <c:pt idx="9">
                    <c:v>0.589726867098471</c:v>
                  </c:pt>
                  <c:pt idx="10">
                    <c:v>1.452966314513558</c:v>
                  </c:pt>
                  <c:pt idx="11">
                    <c:v>0.907377172587746</c:v>
                  </c:pt>
                </c:numCache>
              </c:numRef>
            </c:plus>
            <c:minus>
              <c:numRef>
                <c:f>Monthly!$F$60:$F$71</c:f>
                <c:numCache>
                  <c:formatCode>General</c:formatCode>
                  <c:ptCount val="12"/>
                  <c:pt idx="0">
                    <c:v>0.296273147243853</c:v>
                  </c:pt>
                  <c:pt idx="1">
                    <c:v>0.0</c:v>
                  </c:pt>
                  <c:pt idx="2">
                    <c:v>1.392040867854742</c:v>
                  </c:pt>
                  <c:pt idx="3">
                    <c:v>5.071927093762724</c:v>
                  </c:pt>
                  <c:pt idx="4">
                    <c:v>2.672701504720147</c:v>
                  </c:pt>
                  <c:pt idx="5">
                    <c:v>4.517127897729313</c:v>
                  </c:pt>
                  <c:pt idx="6">
                    <c:v>2.126290457842273</c:v>
                  </c:pt>
                  <c:pt idx="7">
                    <c:v>0.835330939076111</c:v>
                  </c:pt>
                  <c:pt idx="8">
                    <c:v>2.377907576934911</c:v>
                  </c:pt>
                  <c:pt idx="9">
                    <c:v>0.589726867098471</c:v>
                  </c:pt>
                  <c:pt idx="10">
                    <c:v>1.452966314513558</c:v>
                  </c:pt>
                  <c:pt idx="11">
                    <c:v>0.907377172587746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Monthly!$A$60:$A$71</c:f>
              <c:strCache>
                <c:ptCount val="12"/>
                <c:pt idx="0">
                  <c:v>Jan 07</c:v>
                </c:pt>
                <c:pt idx="1">
                  <c:v>Feb 07</c:v>
                </c:pt>
                <c:pt idx="2">
                  <c:v>Mar 07</c:v>
                </c:pt>
                <c:pt idx="3">
                  <c:v>Apr 07</c:v>
                </c:pt>
                <c:pt idx="4">
                  <c:v>May 07</c:v>
                </c:pt>
                <c:pt idx="5">
                  <c:v>Jun 07</c:v>
                </c:pt>
                <c:pt idx="6">
                  <c:v>Jul 07</c:v>
                </c:pt>
                <c:pt idx="7">
                  <c:v>Aug 07</c:v>
                </c:pt>
                <c:pt idx="8">
                  <c:v>Sep 07</c:v>
                </c:pt>
                <c:pt idx="9">
                  <c:v>Oct 07</c:v>
                </c:pt>
                <c:pt idx="10">
                  <c:v>Nov 07</c:v>
                </c:pt>
                <c:pt idx="11">
                  <c:v>Dec 07</c:v>
                </c:pt>
              </c:strCache>
            </c:strRef>
          </c:cat>
          <c:val>
            <c:numRef>
              <c:f>Monthly!$E$60:$E$71</c:f>
              <c:numCache>
                <c:formatCode>0.0</c:formatCode>
                <c:ptCount val="12"/>
                <c:pt idx="0">
                  <c:v>18.36666666666666</c:v>
                </c:pt>
                <c:pt idx="1">
                  <c:v>0.0</c:v>
                </c:pt>
                <c:pt idx="2">
                  <c:v>7.266666666666666</c:v>
                </c:pt>
                <c:pt idx="3">
                  <c:v>42.06666666666667</c:v>
                </c:pt>
                <c:pt idx="4">
                  <c:v>53.1</c:v>
                </c:pt>
                <c:pt idx="5">
                  <c:v>88.73333333333333</c:v>
                </c:pt>
                <c:pt idx="6">
                  <c:v>63.53333333333334</c:v>
                </c:pt>
                <c:pt idx="7">
                  <c:v>68.06666666666667</c:v>
                </c:pt>
                <c:pt idx="8">
                  <c:v>70.63333333333334</c:v>
                </c:pt>
                <c:pt idx="9">
                  <c:v>14.36666666666667</c:v>
                </c:pt>
                <c:pt idx="10">
                  <c:v>21.33333333333333</c:v>
                </c:pt>
                <c:pt idx="1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642376"/>
        <c:axId val="-2131881528"/>
      </c:barChart>
      <c:catAx>
        <c:axId val="-213564237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1881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1881528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18725449751583"/>
              <c:y val="0.24472658459129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5642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 paperSize="0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682858776001"/>
          <c:y val="0.100840543019102"/>
          <c:w val="0.807541247250991"/>
          <c:h val="0.680673665378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Monthly!$F$75:$F$86</c:f>
                <c:numCache>
                  <c:formatCode>General</c:formatCode>
                  <c:ptCount val="12"/>
                  <c:pt idx="0">
                    <c:v>0.305505046330389</c:v>
                  </c:pt>
                  <c:pt idx="1">
                    <c:v>0.0</c:v>
                  </c:pt>
                  <c:pt idx="2">
                    <c:v>1.802775637731991</c:v>
                  </c:pt>
                  <c:pt idx="3">
                    <c:v>1.567730135507315</c:v>
                  </c:pt>
                  <c:pt idx="4">
                    <c:v>2.801388544593158</c:v>
                  </c:pt>
                  <c:pt idx="5">
                    <c:v>0.712585277547731</c:v>
                  </c:pt>
                  <c:pt idx="6">
                    <c:v>2.504884117967226</c:v>
                  </c:pt>
                  <c:pt idx="7">
                    <c:v>2.51064400768674</c:v>
                  </c:pt>
                  <c:pt idx="8">
                    <c:v>2.602776295505325</c:v>
                  </c:pt>
                  <c:pt idx="9">
                    <c:v>2.112660250332113</c:v>
                  </c:pt>
                  <c:pt idx="10">
                    <c:v>5.04160468281457</c:v>
                  </c:pt>
                  <c:pt idx="11">
                    <c:v>0.176383420737639</c:v>
                  </c:pt>
                </c:numCache>
              </c:numRef>
            </c:plus>
            <c:minus>
              <c:numRef>
                <c:f>Monthly!$F$75:$F$86</c:f>
                <c:numCache>
                  <c:formatCode>General</c:formatCode>
                  <c:ptCount val="12"/>
                  <c:pt idx="0">
                    <c:v>0.305505046330389</c:v>
                  </c:pt>
                  <c:pt idx="1">
                    <c:v>0.0</c:v>
                  </c:pt>
                  <c:pt idx="2">
                    <c:v>1.802775637731991</c:v>
                  </c:pt>
                  <c:pt idx="3">
                    <c:v>1.567730135507315</c:v>
                  </c:pt>
                  <c:pt idx="4">
                    <c:v>2.801388544593158</c:v>
                  </c:pt>
                  <c:pt idx="5">
                    <c:v>0.712585277547731</c:v>
                  </c:pt>
                  <c:pt idx="6">
                    <c:v>2.504884117967226</c:v>
                  </c:pt>
                  <c:pt idx="7">
                    <c:v>2.51064400768674</c:v>
                  </c:pt>
                  <c:pt idx="8">
                    <c:v>2.602776295505325</c:v>
                  </c:pt>
                  <c:pt idx="9">
                    <c:v>2.112660250332113</c:v>
                  </c:pt>
                  <c:pt idx="10">
                    <c:v>5.04160468281457</c:v>
                  </c:pt>
                  <c:pt idx="11">
                    <c:v>0.176383420737639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Monthly!$A$75:$A$86</c:f>
              <c:strCache>
                <c:ptCount val="12"/>
                <c:pt idx="0">
                  <c:v>Jan 08</c:v>
                </c:pt>
                <c:pt idx="1">
                  <c:v>Feb 08</c:v>
                </c:pt>
                <c:pt idx="2">
                  <c:v>Mar 08</c:v>
                </c:pt>
                <c:pt idx="3">
                  <c:v>Apr 08</c:v>
                </c:pt>
                <c:pt idx="4">
                  <c:v>May 08</c:v>
                </c:pt>
                <c:pt idx="5">
                  <c:v>Jun 08</c:v>
                </c:pt>
                <c:pt idx="6">
                  <c:v>Jul 08</c:v>
                </c:pt>
                <c:pt idx="7">
                  <c:v>Aug 08</c:v>
                </c:pt>
                <c:pt idx="8">
                  <c:v>Sep 08</c:v>
                </c:pt>
                <c:pt idx="9">
                  <c:v>Oct 08</c:v>
                </c:pt>
                <c:pt idx="10">
                  <c:v>Nov 08</c:v>
                </c:pt>
                <c:pt idx="11">
                  <c:v>Dec 08</c:v>
                </c:pt>
              </c:strCache>
            </c:strRef>
          </c:cat>
          <c:val>
            <c:numRef>
              <c:f>Monthly!$E$75:$E$86</c:f>
              <c:numCache>
                <c:formatCode>0.0</c:formatCode>
                <c:ptCount val="12"/>
                <c:pt idx="0">
                  <c:v>21.5</c:v>
                </c:pt>
                <c:pt idx="1">
                  <c:v>0.0</c:v>
                </c:pt>
                <c:pt idx="2">
                  <c:v>78.9</c:v>
                </c:pt>
                <c:pt idx="3">
                  <c:v>51.66666666666666</c:v>
                </c:pt>
                <c:pt idx="4">
                  <c:v>50.03333333333333</c:v>
                </c:pt>
                <c:pt idx="5">
                  <c:v>13.83333333333333</c:v>
                </c:pt>
                <c:pt idx="6">
                  <c:v>48.56666666666666</c:v>
                </c:pt>
                <c:pt idx="7">
                  <c:v>36.2</c:v>
                </c:pt>
                <c:pt idx="8">
                  <c:v>34.33333333333334</c:v>
                </c:pt>
                <c:pt idx="9">
                  <c:v>104.6</c:v>
                </c:pt>
                <c:pt idx="10">
                  <c:v>134.0666666666667</c:v>
                </c:pt>
                <c:pt idx="11">
                  <c:v>2.666666666666666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444232"/>
        <c:axId val="-2132535144"/>
      </c:barChart>
      <c:catAx>
        <c:axId val="-21324442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535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535144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17460317460317"/>
              <c:y val="0.2478995414034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444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56594558898"/>
          <c:y val="0.100418410041841"/>
          <c:w val="0.807921573253378"/>
          <c:h val="0.682008368200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Monthly!$F$90:$F$101</c:f>
                <c:numCache>
                  <c:formatCode>General</c:formatCode>
                  <c:ptCount val="12"/>
                  <c:pt idx="0">
                    <c:v>3.702401622970915</c:v>
                  </c:pt>
                  <c:pt idx="1">
                    <c:v>0.0</c:v>
                  </c:pt>
                  <c:pt idx="2">
                    <c:v>0.0</c:v>
                  </c:pt>
                  <c:pt idx="3">
                    <c:v>1.16952031952325</c:v>
                  </c:pt>
                  <c:pt idx="4">
                    <c:v>2.58736244937667</c:v>
                  </c:pt>
                  <c:pt idx="5">
                    <c:v>0.674124947205215</c:v>
                  </c:pt>
                  <c:pt idx="6">
                    <c:v>0.120185042515466</c:v>
                  </c:pt>
                  <c:pt idx="7">
                    <c:v>3.417601498127014</c:v>
                  </c:pt>
                  <c:pt idx="8">
                    <c:v>0.735602549690464</c:v>
                  </c:pt>
                  <c:pt idx="9">
                    <c:v>2.884633618175993</c:v>
                  </c:pt>
                  <c:pt idx="10">
                    <c:v>1.935917812764211</c:v>
                  </c:pt>
                  <c:pt idx="11">
                    <c:v>3.795318753997408</c:v>
                  </c:pt>
                </c:numCache>
              </c:numRef>
            </c:plus>
            <c:minus>
              <c:numRef>
                <c:f>Monthly!$F$90:$F$101</c:f>
                <c:numCache>
                  <c:formatCode>General</c:formatCode>
                  <c:ptCount val="12"/>
                  <c:pt idx="0">
                    <c:v>3.702401622970915</c:v>
                  </c:pt>
                  <c:pt idx="1">
                    <c:v>0.0</c:v>
                  </c:pt>
                  <c:pt idx="2">
                    <c:v>0.0</c:v>
                  </c:pt>
                  <c:pt idx="3">
                    <c:v>1.16952031952325</c:v>
                  </c:pt>
                  <c:pt idx="4">
                    <c:v>2.58736244937667</c:v>
                  </c:pt>
                  <c:pt idx="5">
                    <c:v>0.674124947205215</c:v>
                  </c:pt>
                  <c:pt idx="6">
                    <c:v>0.120185042515466</c:v>
                  </c:pt>
                  <c:pt idx="7">
                    <c:v>3.417601498127014</c:v>
                  </c:pt>
                  <c:pt idx="8">
                    <c:v>0.735602549690464</c:v>
                  </c:pt>
                  <c:pt idx="9">
                    <c:v>2.884633618175993</c:v>
                  </c:pt>
                  <c:pt idx="10">
                    <c:v>1.935917812764211</c:v>
                  </c:pt>
                  <c:pt idx="11">
                    <c:v>3.795318753997408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Monthly!$A$90:$A$101</c:f>
              <c:strCache>
                <c:ptCount val="12"/>
                <c:pt idx="0">
                  <c:v>Jan 09</c:v>
                </c:pt>
                <c:pt idx="1">
                  <c:v>Feb 09</c:v>
                </c:pt>
                <c:pt idx="2">
                  <c:v>Mar 09</c:v>
                </c:pt>
                <c:pt idx="3">
                  <c:v>Apr 09</c:v>
                </c:pt>
                <c:pt idx="4">
                  <c:v>May 09</c:v>
                </c:pt>
                <c:pt idx="5">
                  <c:v>Jun 09</c:v>
                </c:pt>
                <c:pt idx="6">
                  <c:v>Jul 09</c:v>
                </c:pt>
                <c:pt idx="7">
                  <c:v>Aug 09</c:v>
                </c:pt>
                <c:pt idx="8">
                  <c:v>Sept 09</c:v>
                </c:pt>
                <c:pt idx="9">
                  <c:v>Oct 09</c:v>
                </c:pt>
                <c:pt idx="10">
                  <c:v>Nov 09</c:v>
                </c:pt>
                <c:pt idx="11">
                  <c:v>Dec 09</c:v>
                </c:pt>
              </c:strCache>
            </c:strRef>
          </c:cat>
          <c:val>
            <c:numRef>
              <c:f>Monthly!$E$90:$E$101</c:f>
              <c:numCache>
                <c:formatCode>0.0</c:formatCode>
                <c:ptCount val="12"/>
                <c:pt idx="0">
                  <c:v>36.13333333333333</c:v>
                </c:pt>
                <c:pt idx="1">
                  <c:v>0.0</c:v>
                </c:pt>
                <c:pt idx="2">
                  <c:v>0.0</c:v>
                </c:pt>
                <c:pt idx="3">
                  <c:v>15.83333333333333</c:v>
                </c:pt>
                <c:pt idx="4">
                  <c:v>63.86666666666667</c:v>
                </c:pt>
                <c:pt idx="5">
                  <c:v>7.666666666666667</c:v>
                </c:pt>
                <c:pt idx="6">
                  <c:v>13.26666666666667</c:v>
                </c:pt>
                <c:pt idx="7">
                  <c:v>9.0</c:v>
                </c:pt>
                <c:pt idx="8">
                  <c:v>1.133333333333333</c:v>
                </c:pt>
                <c:pt idx="9">
                  <c:v>87.13333333333333</c:v>
                </c:pt>
                <c:pt idx="10">
                  <c:v>63.43333333333333</c:v>
                </c:pt>
                <c:pt idx="11">
                  <c:v>130.4333333333333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86120"/>
        <c:axId val="-2139082184"/>
      </c:barChart>
      <c:catAx>
        <c:axId val="-21390861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9082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082184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16831154024299"/>
              <c:y val="0.2468620111010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9086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004549111777"/>
          <c:y val="0.102127871775"/>
          <c:w val="0.796647333282833"/>
          <c:h val="0.6765971505093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Monthly!$F$16:$F$27</c:f>
                <c:numCache>
                  <c:formatCode>General</c:formatCode>
                  <c:ptCount val="12"/>
                  <c:pt idx="0">
                    <c:v>1.105038963616718</c:v>
                  </c:pt>
                  <c:pt idx="1">
                    <c:v>0.901849950564579</c:v>
                  </c:pt>
                  <c:pt idx="2">
                    <c:v>1.193035344544884</c:v>
                  </c:pt>
                  <c:pt idx="3">
                    <c:v>9.672182334463666</c:v>
                  </c:pt>
                  <c:pt idx="4">
                    <c:v>1.814754345175493</c:v>
                  </c:pt>
                  <c:pt idx="5">
                    <c:v>0.0</c:v>
                  </c:pt>
                  <c:pt idx="6">
                    <c:v>5.229085324732543</c:v>
                  </c:pt>
                  <c:pt idx="7">
                    <c:v>5.918426968188175</c:v>
                  </c:pt>
                  <c:pt idx="8">
                    <c:v>4.846075158769683</c:v>
                  </c:pt>
                  <c:pt idx="9">
                    <c:v>5.525194818083577</c:v>
                  </c:pt>
                  <c:pt idx="10">
                    <c:v>6.7602596925792</c:v>
                  </c:pt>
                  <c:pt idx="11">
                    <c:v>13.23607713777978</c:v>
                  </c:pt>
                </c:numCache>
              </c:numRef>
            </c:plus>
            <c:minus>
              <c:numRef>
                <c:f>Monthly!$F$16:$F$27</c:f>
                <c:numCache>
                  <c:formatCode>General</c:formatCode>
                  <c:ptCount val="12"/>
                  <c:pt idx="0">
                    <c:v>1.105038963616718</c:v>
                  </c:pt>
                  <c:pt idx="1">
                    <c:v>0.901849950564579</c:v>
                  </c:pt>
                  <c:pt idx="2">
                    <c:v>1.193035344544884</c:v>
                  </c:pt>
                  <c:pt idx="3">
                    <c:v>9.672182334463666</c:v>
                  </c:pt>
                  <c:pt idx="4">
                    <c:v>1.814754345175493</c:v>
                  </c:pt>
                  <c:pt idx="5">
                    <c:v>0.0</c:v>
                  </c:pt>
                  <c:pt idx="6">
                    <c:v>5.229085324732543</c:v>
                  </c:pt>
                  <c:pt idx="7">
                    <c:v>5.918426968188175</c:v>
                  </c:pt>
                  <c:pt idx="8">
                    <c:v>4.846075158769683</c:v>
                  </c:pt>
                  <c:pt idx="9">
                    <c:v>5.525194818083577</c:v>
                  </c:pt>
                  <c:pt idx="10">
                    <c:v>6.7602596925792</c:v>
                  </c:pt>
                  <c:pt idx="11">
                    <c:v>13.23607713777978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Monthly!$A$16:$A$27</c:f>
              <c:strCache>
                <c:ptCount val="12"/>
                <c:pt idx="0">
                  <c:v>Jan 04</c:v>
                </c:pt>
                <c:pt idx="1">
                  <c:v>Feb 04</c:v>
                </c:pt>
                <c:pt idx="2">
                  <c:v>Mar 04</c:v>
                </c:pt>
                <c:pt idx="3">
                  <c:v>apr 04</c:v>
                </c:pt>
                <c:pt idx="4">
                  <c:v>may 04</c:v>
                </c:pt>
                <c:pt idx="5">
                  <c:v>jun 04</c:v>
                </c:pt>
                <c:pt idx="6">
                  <c:v>jul 04</c:v>
                </c:pt>
                <c:pt idx="7">
                  <c:v>aug 04</c:v>
                </c:pt>
                <c:pt idx="8">
                  <c:v>sep 04</c:v>
                </c:pt>
                <c:pt idx="9">
                  <c:v>oct 04</c:v>
                </c:pt>
                <c:pt idx="10">
                  <c:v>nov 04</c:v>
                </c:pt>
                <c:pt idx="11">
                  <c:v>dec 04</c:v>
                </c:pt>
              </c:strCache>
            </c:strRef>
          </c:cat>
          <c:val>
            <c:numRef>
              <c:f>Monthly!$E$16:$E$27</c:f>
              <c:numCache>
                <c:formatCode>0.0</c:formatCode>
                <c:ptCount val="12"/>
                <c:pt idx="0">
                  <c:v>50.26666666666667</c:v>
                </c:pt>
                <c:pt idx="1">
                  <c:v>15.0</c:v>
                </c:pt>
                <c:pt idx="2">
                  <c:v>98.4</c:v>
                </c:pt>
                <c:pt idx="3">
                  <c:v>203.2333333333333</c:v>
                </c:pt>
                <c:pt idx="4">
                  <c:v>40.6</c:v>
                </c:pt>
                <c:pt idx="5">
                  <c:v>0.0</c:v>
                </c:pt>
                <c:pt idx="6">
                  <c:v>39.5</c:v>
                </c:pt>
                <c:pt idx="7">
                  <c:v>70.53333333333335</c:v>
                </c:pt>
                <c:pt idx="8">
                  <c:v>50.66666666666666</c:v>
                </c:pt>
                <c:pt idx="9">
                  <c:v>19.98148148148148</c:v>
                </c:pt>
                <c:pt idx="10">
                  <c:v>147.7333333333333</c:v>
                </c:pt>
                <c:pt idx="11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390136"/>
        <c:axId val="-2139003080"/>
      </c:barChart>
      <c:catAx>
        <c:axId val="-21383901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9003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9003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35429294359788"/>
              <c:y val="0.2425531166146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8390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640344739173"/>
          <c:y val="0.104803716915676"/>
          <c:w val="0.79707194392319"/>
          <c:h val="0.6681236953374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Monthly!$F$2:$F$13</c:f>
                <c:numCache>
                  <c:formatCode>General</c:formatCode>
                  <c:ptCount val="12"/>
                  <c:pt idx="0">
                    <c:v>2.2113344387496</c:v>
                  </c:pt>
                  <c:pt idx="1">
                    <c:v>0.881917103688197</c:v>
                  </c:pt>
                  <c:pt idx="2">
                    <c:v>0.529150262212918</c:v>
                  </c:pt>
                  <c:pt idx="3">
                    <c:v>4.978732547323439</c:v>
                  </c:pt>
                  <c:pt idx="4">
                    <c:v>2.042057785666215</c:v>
                  </c:pt>
                  <c:pt idx="5">
                    <c:v>1.638427430325933</c:v>
                  </c:pt>
                  <c:pt idx="6">
                    <c:v>1.201388086062671</c:v>
                  </c:pt>
                  <c:pt idx="7">
                    <c:v>0.404145188432739</c:v>
                  </c:pt>
                  <c:pt idx="8">
                    <c:v>2.764657905299199</c:v>
                  </c:pt>
                  <c:pt idx="9">
                    <c:v>1.762889042956981</c:v>
                  </c:pt>
                  <c:pt idx="10">
                    <c:v>3.266666666666667</c:v>
                  </c:pt>
                  <c:pt idx="11">
                    <c:v>2.030051997144683</c:v>
                  </c:pt>
                </c:numCache>
              </c:numRef>
            </c:plus>
            <c:minus>
              <c:numRef>
                <c:f>Monthly!$F$2:$F$13</c:f>
                <c:numCache>
                  <c:formatCode>General</c:formatCode>
                  <c:ptCount val="12"/>
                  <c:pt idx="0">
                    <c:v>2.2113344387496</c:v>
                  </c:pt>
                  <c:pt idx="1">
                    <c:v>0.881917103688197</c:v>
                  </c:pt>
                  <c:pt idx="2">
                    <c:v>0.529150262212918</c:v>
                  </c:pt>
                  <c:pt idx="3">
                    <c:v>4.978732547323439</c:v>
                  </c:pt>
                  <c:pt idx="4">
                    <c:v>2.042057785666215</c:v>
                  </c:pt>
                  <c:pt idx="5">
                    <c:v>1.638427430325933</c:v>
                  </c:pt>
                  <c:pt idx="6">
                    <c:v>1.201388086062671</c:v>
                  </c:pt>
                  <c:pt idx="7">
                    <c:v>0.404145188432739</c:v>
                  </c:pt>
                  <c:pt idx="8">
                    <c:v>2.764657905299199</c:v>
                  </c:pt>
                  <c:pt idx="9">
                    <c:v>1.762889042956981</c:v>
                  </c:pt>
                  <c:pt idx="10">
                    <c:v>3.266666666666667</c:v>
                  </c:pt>
                  <c:pt idx="11">
                    <c:v>2.030051997144683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Monthly!$A$2:$A$13</c:f>
              <c:strCache>
                <c:ptCount val="12"/>
                <c:pt idx="0">
                  <c:v>Jan 03</c:v>
                </c:pt>
                <c:pt idx="1">
                  <c:v>Feb 03</c:v>
                </c:pt>
                <c:pt idx="2">
                  <c:v>Mar 03</c:v>
                </c:pt>
                <c:pt idx="3">
                  <c:v>Apr 03</c:v>
                </c:pt>
                <c:pt idx="4">
                  <c:v>May 03</c:v>
                </c:pt>
                <c:pt idx="5">
                  <c:v>Jun 03</c:v>
                </c:pt>
                <c:pt idx="6">
                  <c:v>Jul 03</c:v>
                </c:pt>
                <c:pt idx="7">
                  <c:v>Aug 03</c:v>
                </c:pt>
                <c:pt idx="8">
                  <c:v>Sep 03</c:v>
                </c:pt>
                <c:pt idx="9">
                  <c:v>Oct 03</c:v>
                </c:pt>
                <c:pt idx="10">
                  <c:v>Nov 03</c:v>
                </c:pt>
                <c:pt idx="11">
                  <c:v>Dec 03</c:v>
                </c:pt>
              </c:strCache>
            </c:strRef>
          </c:cat>
          <c:val>
            <c:numRef>
              <c:f>Monthly!$E$2:$E$13</c:f>
              <c:numCache>
                <c:formatCode>0.0</c:formatCode>
                <c:ptCount val="12"/>
                <c:pt idx="0">
                  <c:v>15.8</c:v>
                </c:pt>
                <c:pt idx="1">
                  <c:v>12.66666666666667</c:v>
                </c:pt>
                <c:pt idx="2">
                  <c:v>14.1</c:v>
                </c:pt>
                <c:pt idx="3">
                  <c:v>270.0333333333334</c:v>
                </c:pt>
                <c:pt idx="4">
                  <c:v>73.2</c:v>
                </c:pt>
                <c:pt idx="5">
                  <c:v>68.73333333333333</c:v>
                </c:pt>
                <c:pt idx="6">
                  <c:v>10.3</c:v>
                </c:pt>
                <c:pt idx="7">
                  <c:v>40.9</c:v>
                </c:pt>
                <c:pt idx="8">
                  <c:v>29.5</c:v>
                </c:pt>
                <c:pt idx="9">
                  <c:v>36.33333333333334</c:v>
                </c:pt>
                <c:pt idx="10">
                  <c:v>115.0666666666667</c:v>
                </c:pt>
                <c:pt idx="11">
                  <c:v>94.96666666666665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028744"/>
        <c:axId val="-2132523688"/>
      </c:barChart>
      <c:catAx>
        <c:axId val="-21390287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2523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2523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34728553667634"/>
              <c:y val="0.2358083239595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9028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56594558898"/>
          <c:y val="0.100418410041841"/>
          <c:w val="0.807921573253378"/>
          <c:h val="0.6820083682008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Monthly!$F$105:$F$116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1.69148192751537</c:v>
                  </c:pt>
                  <c:pt idx="2">
                    <c:v>4.23202079389976</c:v>
                  </c:pt>
                  <c:pt idx="3">
                    <c:v>14.66678030259005</c:v>
                  </c:pt>
                  <c:pt idx="4">
                    <c:v>3.464582706955251</c:v>
                  </c:pt>
                  <c:pt idx="5">
                    <c:v>7.689025368088658</c:v>
                  </c:pt>
                  <c:pt idx="6">
                    <c:v>1.049338415913145</c:v>
                  </c:pt>
                  <c:pt idx="7">
                    <c:v>2.40901086202062</c:v>
                  </c:pt>
                  <c:pt idx="8">
                    <c:v>0.152752523165195</c:v>
                  </c:pt>
                  <c:pt idx="9">
                    <c:v>3.116800353639058</c:v>
                  </c:pt>
                  <c:pt idx="10">
                    <c:v>1.848723283181606</c:v>
                  </c:pt>
                  <c:pt idx="11">
                    <c:v>0.491030662088541</c:v>
                  </c:pt>
                </c:numCache>
              </c:numRef>
            </c:plus>
            <c:minus>
              <c:numRef>
                <c:f>Monthly!$F$105:$F$116</c:f>
                <c:numCache>
                  <c:formatCode>General</c:formatCode>
                  <c:ptCount val="12"/>
                  <c:pt idx="0">
                    <c:v>0.2</c:v>
                  </c:pt>
                  <c:pt idx="1">
                    <c:v>1.69148192751537</c:v>
                  </c:pt>
                  <c:pt idx="2">
                    <c:v>4.23202079389976</c:v>
                  </c:pt>
                  <c:pt idx="3">
                    <c:v>14.66678030259005</c:v>
                  </c:pt>
                  <c:pt idx="4">
                    <c:v>3.464582706955251</c:v>
                  </c:pt>
                  <c:pt idx="5">
                    <c:v>7.689025368088658</c:v>
                  </c:pt>
                  <c:pt idx="6">
                    <c:v>1.049338415913145</c:v>
                  </c:pt>
                  <c:pt idx="7">
                    <c:v>2.40901086202062</c:v>
                  </c:pt>
                  <c:pt idx="8">
                    <c:v>0.152752523165195</c:v>
                  </c:pt>
                  <c:pt idx="9">
                    <c:v>3.116800353639058</c:v>
                  </c:pt>
                  <c:pt idx="10">
                    <c:v>1.848723283181606</c:v>
                  </c:pt>
                  <c:pt idx="11">
                    <c:v>0.491030662088541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Monthly!$A$105:$A$116</c:f>
              <c:strCache>
                <c:ptCount val="12"/>
                <c:pt idx="0">
                  <c:v>Jan 10</c:v>
                </c:pt>
                <c:pt idx="1">
                  <c:v>Feb 10</c:v>
                </c:pt>
                <c:pt idx="2">
                  <c:v>Mar 10</c:v>
                </c:pt>
                <c:pt idx="3">
                  <c:v>Apr 10</c:v>
                </c:pt>
                <c:pt idx="4">
                  <c:v>May 10</c:v>
                </c:pt>
                <c:pt idx="5">
                  <c:v>Jun 10</c:v>
                </c:pt>
                <c:pt idx="6">
                  <c:v>Jul 10</c:v>
                </c:pt>
                <c:pt idx="7">
                  <c:v>Aug 10</c:v>
                </c:pt>
                <c:pt idx="8">
                  <c:v>Sept 10</c:v>
                </c:pt>
                <c:pt idx="9">
                  <c:v>Oct 10</c:v>
                </c:pt>
                <c:pt idx="10">
                  <c:v>Nov 10</c:v>
                </c:pt>
                <c:pt idx="11">
                  <c:v>Dec 10</c:v>
                </c:pt>
              </c:strCache>
            </c:strRef>
          </c:cat>
          <c:val>
            <c:numRef>
              <c:f>Monthly!$E$105:$E$116</c:f>
              <c:numCache>
                <c:formatCode>0.0</c:formatCode>
                <c:ptCount val="12"/>
                <c:pt idx="0">
                  <c:v>1.0</c:v>
                </c:pt>
                <c:pt idx="1">
                  <c:v>26.16666666666667</c:v>
                </c:pt>
                <c:pt idx="2">
                  <c:v>85.2</c:v>
                </c:pt>
                <c:pt idx="3">
                  <c:v>117.0333333333333</c:v>
                </c:pt>
                <c:pt idx="4">
                  <c:v>82.60000000000001</c:v>
                </c:pt>
                <c:pt idx="5">
                  <c:v>87.93333333333334</c:v>
                </c:pt>
                <c:pt idx="6">
                  <c:v>64.63333333333333</c:v>
                </c:pt>
                <c:pt idx="7">
                  <c:v>52.9</c:v>
                </c:pt>
                <c:pt idx="8">
                  <c:v>0.8</c:v>
                </c:pt>
                <c:pt idx="9">
                  <c:v>33.86666666666667</c:v>
                </c:pt>
                <c:pt idx="10">
                  <c:v>25.36666666666666</c:v>
                </c:pt>
                <c:pt idx="11">
                  <c:v>1.166666666666667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534920"/>
        <c:axId val="-2135592120"/>
      </c:barChart>
      <c:catAx>
        <c:axId val="-21355349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5592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35592120"/>
        <c:scaling>
          <c:orientation val="minMax"/>
          <c:max val="250.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t>Rainfall (mm)</a:t>
                </a:r>
              </a:p>
            </c:rich>
          </c:tx>
          <c:layout>
            <c:manualLayout>
              <c:xMode val="edge"/>
              <c:yMode val="edge"/>
              <c:x val="0.0316831154024299"/>
              <c:y val="0.2468620111010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35534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587301587302"/>
          <c:y val="0.046218487394958"/>
          <c:w val="0.654100529100529"/>
          <c:h val="0.680672268907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74E8"/>
            </a:solidFill>
            <a:ln w="12700">
              <a:solidFill>
                <a:srgbClr val="9999FF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Monthly!$F$120:$F$131</c:f>
                <c:numCache>
                  <c:formatCode>General</c:formatCode>
                  <c:ptCount val="12"/>
                  <c:pt idx="0">
                    <c:v>1.481365736219263</c:v>
                  </c:pt>
                  <c:pt idx="1">
                    <c:v>1.154700538379252</c:v>
                  </c:pt>
                  <c:pt idx="2">
                    <c:v>1.304266503100923</c:v>
                  </c:pt>
                  <c:pt idx="3">
                    <c:v>3.030034836616752</c:v>
                  </c:pt>
                  <c:pt idx="4">
                    <c:v>2.587362449376671</c:v>
                  </c:pt>
                  <c:pt idx="5">
                    <c:v>13.31744887147859</c:v>
                  </c:pt>
                  <c:pt idx="6">
                    <c:v>4.72264050435065</c:v>
                  </c:pt>
                  <c:pt idx="7">
                    <c:v>4.814676636193869</c:v>
                  </c:pt>
                  <c:pt idx="8">
                    <c:v>2.386070689089768</c:v>
                  </c:pt>
                  <c:pt idx="9">
                    <c:v>5.020734784648336</c:v>
                  </c:pt>
                  <c:pt idx="10">
                    <c:v>9.28248051139589</c:v>
                  </c:pt>
                  <c:pt idx="11">
                    <c:v>3.214550253664318</c:v>
                  </c:pt>
                </c:numCache>
              </c:numRef>
            </c:plus>
            <c:minus>
              <c:numRef>
                <c:f>Monthly!$F$120:$F$131</c:f>
                <c:numCache>
                  <c:formatCode>General</c:formatCode>
                  <c:ptCount val="12"/>
                  <c:pt idx="0">
                    <c:v>1.481365736219263</c:v>
                  </c:pt>
                  <c:pt idx="1">
                    <c:v>1.154700538379252</c:v>
                  </c:pt>
                  <c:pt idx="2">
                    <c:v>1.304266503100923</c:v>
                  </c:pt>
                  <c:pt idx="3">
                    <c:v>3.030034836616752</c:v>
                  </c:pt>
                  <c:pt idx="4">
                    <c:v>2.587362449376671</c:v>
                  </c:pt>
                  <c:pt idx="5">
                    <c:v>13.31744887147859</c:v>
                  </c:pt>
                  <c:pt idx="6">
                    <c:v>4.72264050435065</c:v>
                  </c:pt>
                  <c:pt idx="7">
                    <c:v>4.814676636193869</c:v>
                  </c:pt>
                  <c:pt idx="8">
                    <c:v>2.386070689089768</c:v>
                  </c:pt>
                  <c:pt idx="9">
                    <c:v>5.020734784648336</c:v>
                  </c:pt>
                  <c:pt idx="10">
                    <c:v>9.28248051139589</c:v>
                  </c:pt>
                  <c:pt idx="11">
                    <c:v>3.214550253664318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cat>
            <c:strRef>
              <c:f>Monthly!$A$120:$A$131</c:f>
              <c:strCache>
                <c:ptCount val="12"/>
                <c:pt idx="0">
                  <c:v>Jan 11</c:v>
                </c:pt>
                <c:pt idx="1">
                  <c:v>Feb 11</c:v>
                </c:pt>
                <c:pt idx="2">
                  <c:v>Mar 11</c:v>
                </c:pt>
                <c:pt idx="3">
                  <c:v>Apr 11</c:v>
                </c:pt>
                <c:pt idx="4">
                  <c:v>May 11</c:v>
                </c:pt>
                <c:pt idx="5">
                  <c:v>Jun 11</c:v>
                </c:pt>
                <c:pt idx="6">
                  <c:v>Jul 11</c:v>
                </c:pt>
                <c:pt idx="7">
                  <c:v>Aug 11</c:v>
                </c:pt>
                <c:pt idx="8">
                  <c:v>Sept 11</c:v>
                </c:pt>
                <c:pt idx="9">
                  <c:v>Oct 11</c:v>
                </c:pt>
                <c:pt idx="10">
                  <c:v>Nov 11</c:v>
                </c:pt>
                <c:pt idx="11">
                  <c:v>Dec 11</c:v>
                </c:pt>
              </c:strCache>
            </c:strRef>
          </c:cat>
          <c:val>
            <c:numRef>
              <c:f>Monthly!$E$120:$E$131</c:f>
              <c:numCache>
                <c:formatCode>0.0</c:formatCode>
                <c:ptCount val="12"/>
                <c:pt idx="0">
                  <c:v>15.16666666666667</c:v>
                </c:pt>
                <c:pt idx="1">
                  <c:v>12.0</c:v>
                </c:pt>
                <c:pt idx="2">
                  <c:v>58.83333333333334</c:v>
                </c:pt>
                <c:pt idx="3">
                  <c:v>48.53333333333333</c:v>
                </c:pt>
                <c:pt idx="4">
                  <c:v>89.16666666666667</c:v>
                </c:pt>
                <c:pt idx="5">
                  <c:v>154.1333333333333</c:v>
                </c:pt>
                <c:pt idx="6">
                  <c:v>85.2</c:v>
                </c:pt>
                <c:pt idx="7">
                  <c:v>104.7666666666667</c:v>
                </c:pt>
                <c:pt idx="8">
                  <c:v>102.8</c:v>
                </c:pt>
                <c:pt idx="9">
                  <c:v>129.9333333333333</c:v>
                </c:pt>
                <c:pt idx="10">
                  <c:v>157.5666666666667</c:v>
                </c:pt>
                <c:pt idx="11">
                  <c:v>51.0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8402024"/>
        <c:axId val="-2135459368"/>
      </c:barChart>
      <c:catAx>
        <c:axId val="-21384020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5459368"/>
        <c:crosses val="autoZero"/>
        <c:auto val="1"/>
        <c:lblAlgn val="ctr"/>
        <c:lblOffset val="100"/>
        <c:noMultiLvlLbl val="0"/>
      </c:catAx>
      <c:valAx>
        <c:axId val="-2135459368"/>
        <c:scaling>
          <c:orientation val="minMax"/>
          <c:max val="25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Rainfall (mm)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2138402024"/>
        <c:crosses val="autoZero"/>
        <c:crossBetween val="between"/>
        <c:majorUnit val="5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28</xdr:row>
      <xdr:rowOff>25400</xdr:rowOff>
    </xdr:from>
    <xdr:to>
      <xdr:col>13</xdr:col>
      <xdr:colOff>647700</xdr:colOff>
      <xdr:row>41</xdr:row>
      <xdr:rowOff>152400</xdr:rowOff>
    </xdr:to>
    <xdr:graphicFrame macro="">
      <xdr:nvGraphicFramePr>
        <xdr:cNvPr id="1167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43</xdr:row>
      <xdr:rowOff>25400</xdr:rowOff>
    </xdr:from>
    <xdr:to>
      <xdr:col>13</xdr:col>
      <xdr:colOff>685800</xdr:colOff>
      <xdr:row>56</xdr:row>
      <xdr:rowOff>152400</xdr:rowOff>
    </xdr:to>
    <xdr:graphicFrame macro="">
      <xdr:nvGraphicFramePr>
        <xdr:cNvPr id="11678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965200</xdr:colOff>
      <xdr:row>57</xdr:row>
      <xdr:rowOff>152400</xdr:rowOff>
    </xdr:from>
    <xdr:to>
      <xdr:col>13</xdr:col>
      <xdr:colOff>685800</xdr:colOff>
      <xdr:row>71</xdr:row>
      <xdr:rowOff>139700</xdr:rowOff>
    </xdr:to>
    <xdr:graphicFrame macro="">
      <xdr:nvGraphicFramePr>
        <xdr:cNvPr id="11678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711200</xdr:colOff>
      <xdr:row>87</xdr:row>
      <xdr:rowOff>0</xdr:rowOff>
    </xdr:to>
    <xdr:graphicFrame macro="">
      <xdr:nvGraphicFramePr>
        <xdr:cNvPr id="11679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88</xdr:row>
      <xdr:rowOff>12700</xdr:rowOff>
    </xdr:from>
    <xdr:to>
      <xdr:col>13</xdr:col>
      <xdr:colOff>723900</xdr:colOff>
      <xdr:row>102</xdr:row>
      <xdr:rowOff>25400</xdr:rowOff>
    </xdr:to>
    <xdr:graphicFrame macro="">
      <xdr:nvGraphicFramePr>
        <xdr:cNvPr id="11679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12700</xdr:colOff>
      <xdr:row>14</xdr:row>
      <xdr:rowOff>12700</xdr:rowOff>
    </xdr:from>
    <xdr:to>
      <xdr:col>13</xdr:col>
      <xdr:colOff>419100</xdr:colOff>
      <xdr:row>27</xdr:row>
      <xdr:rowOff>139700</xdr:rowOff>
    </xdr:to>
    <xdr:graphicFrame macro="">
      <xdr:nvGraphicFramePr>
        <xdr:cNvPr id="116790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12700</xdr:colOff>
      <xdr:row>0</xdr:row>
      <xdr:rowOff>12700</xdr:rowOff>
    </xdr:from>
    <xdr:to>
      <xdr:col>13</xdr:col>
      <xdr:colOff>431800</xdr:colOff>
      <xdr:row>13</xdr:row>
      <xdr:rowOff>88900</xdr:rowOff>
    </xdr:to>
    <xdr:graphicFrame macro="">
      <xdr:nvGraphicFramePr>
        <xdr:cNvPr id="116790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103</xdr:row>
      <xdr:rowOff>0</xdr:rowOff>
    </xdr:from>
    <xdr:to>
      <xdr:col>13</xdr:col>
      <xdr:colOff>723900</xdr:colOff>
      <xdr:row>117</xdr:row>
      <xdr:rowOff>12700</xdr:rowOff>
    </xdr:to>
    <xdr:graphicFrame macro="">
      <xdr:nvGraphicFramePr>
        <xdr:cNvPr id="116790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38100</xdr:colOff>
      <xdr:row>119</xdr:row>
      <xdr:rowOff>38100</xdr:rowOff>
    </xdr:from>
    <xdr:to>
      <xdr:col>13</xdr:col>
      <xdr:colOff>749300</xdr:colOff>
      <xdr:row>133</xdr:row>
      <xdr:rowOff>38100</xdr:rowOff>
    </xdr:to>
    <xdr:graphicFrame macro="">
      <xdr:nvGraphicFramePr>
        <xdr:cNvPr id="116790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63500</xdr:colOff>
      <xdr:row>134</xdr:row>
      <xdr:rowOff>101600</xdr:rowOff>
    </xdr:from>
    <xdr:to>
      <xdr:col>13</xdr:col>
      <xdr:colOff>800100</xdr:colOff>
      <xdr:row>148</xdr:row>
      <xdr:rowOff>139700</xdr:rowOff>
    </xdr:to>
    <xdr:graphicFrame macro="">
      <xdr:nvGraphicFramePr>
        <xdr:cNvPr id="116790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88900</xdr:colOff>
      <xdr:row>149</xdr:row>
      <xdr:rowOff>139700</xdr:rowOff>
    </xdr:from>
    <xdr:to>
      <xdr:col>13</xdr:col>
      <xdr:colOff>469900</xdr:colOff>
      <xdr:row>164</xdr:row>
      <xdr:rowOff>0</xdr:rowOff>
    </xdr:to>
    <xdr:graphicFrame macro="">
      <xdr:nvGraphicFramePr>
        <xdr:cNvPr id="116790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63500</xdr:colOff>
      <xdr:row>164</xdr:row>
      <xdr:rowOff>63500</xdr:rowOff>
    </xdr:from>
    <xdr:to>
      <xdr:col>13</xdr:col>
      <xdr:colOff>444500</xdr:colOff>
      <xdr:row>178</xdr:row>
      <xdr:rowOff>101600</xdr:rowOff>
    </xdr:to>
    <xdr:graphicFrame macro="">
      <xdr:nvGraphicFramePr>
        <xdr:cNvPr id="116790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88900</xdr:colOff>
      <xdr:row>179</xdr:row>
      <xdr:rowOff>63500</xdr:rowOff>
    </xdr:from>
    <xdr:to>
      <xdr:col>13</xdr:col>
      <xdr:colOff>469900</xdr:colOff>
      <xdr:row>193</xdr:row>
      <xdr:rowOff>101600</xdr:rowOff>
    </xdr:to>
    <xdr:graphicFrame macro="">
      <xdr:nvGraphicFramePr>
        <xdr:cNvPr id="116790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520700</xdr:colOff>
      <xdr:row>0</xdr:row>
      <xdr:rowOff>139700</xdr:rowOff>
    </xdr:from>
    <xdr:to>
      <xdr:col>12</xdr:col>
      <xdr:colOff>965200</xdr:colOff>
      <xdr:row>19</xdr:row>
      <xdr:rowOff>139700</xdr:rowOff>
    </xdr:to>
    <xdr:graphicFrame macro="">
      <xdr:nvGraphicFramePr>
        <xdr:cNvPr id="677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533400</xdr:colOff>
      <xdr:row>20</xdr:row>
      <xdr:rowOff>101600</xdr:rowOff>
    </xdr:from>
    <xdr:to>
      <xdr:col>13</xdr:col>
      <xdr:colOff>0</xdr:colOff>
      <xdr:row>37</xdr:row>
      <xdr:rowOff>101600</xdr:rowOff>
    </xdr:to>
    <xdr:graphicFrame macro="">
      <xdr:nvGraphicFramePr>
        <xdr:cNvPr id="677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809"/>
  <sheetViews>
    <sheetView tabSelected="1" workbookViewId="0">
      <pane ySplit="1" topLeftCell="A784" activePane="bottomLeft" state="frozenSplit"/>
      <selection pane="bottomLeft" activeCell="G808" sqref="G808"/>
    </sheetView>
  </sheetViews>
  <sheetFormatPr baseColWidth="10" defaultColWidth="11" defaultRowHeight="13" x14ac:dyDescent="0"/>
  <cols>
    <col min="1" max="1" width="15.85546875" style="14" customWidth="1"/>
    <col min="2" max="4" width="11" style="2" customWidth="1"/>
    <col min="5" max="5" width="11" style="14" customWidth="1"/>
    <col min="6" max="6" width="11" style="13" customWidth="1"/>
    <col min="7" max="7" width="26.42578125" bestFit="1" customWidth="1"/>
    <col min="8" max="8" width="5.28515625" customWidth="1"/>
    <col min="9" max="9" width="20.42578125" style="14" customWidth="1"/>
    <col min="10" max="12" width="11" style="2" customWidth="1"/>
    <col min="13" max="13" width="26.42578125" bestFit="1" customWidth="1"/>
    <col min="14" max="14" width="5.28515625" customWidth="1"/>
    <col min="15" max="15" width="20.42578125" style="14" customWidth="1"/>
    <col min="16" max="18" width="11" style="2" customWidth="1"/>
    <col min="19" max="19" width="7.42578125" style="13" bestFit="1" customWidth="1"/>
    <col min="20" max="20" width="11" customWidth="1"/>
    <col min="21" max="21" width="5.28515625" customWidth="1"/>
    <col min="22" max="22" width="16.85546875" customWidth="1"/>
    <col min="23" max="25" width="11" customWidth="1"/>
    <col min="26" max="26" width="7.42578125" style="13" bestFit="1" customWidth="1"/>
    <col min="27" max="27" width="11" customWidth="1"/>
    <col min="28" max="28" width="6.140625" customWidth="1"/>
    <col min="29" max="29" width="20" customWidth="1"/>
    <col min="30" max="32" width="11" customWidth="1"/>
    <col min="33" max="33" width="7.42578125" style="13" bestFit="1" customWidth="1"/>
    <col min="34" max="34" width="10" style="14" bestFit="1" customWidth="1"/>
    <col min="35" max="35" width="9.28515625" customWidth="1"/>
    <col min="36" max="36" width="6" customWidth="1"/>
    <col min="37" max="37" width="23.5703125" customWidth="1"/>
    <col min="38" max="41" width="11" customWidth="1"/>
    <col min="42" max="42" width="7.42578125" style="13" bestFit="1" customWidth="1"/>
    <col min="43" max="43" width="19.7109375" bestFit="1" customWidth="1"/>
    <col min="44" max="44" width="4.7109375" customWidth="1"/>
    <col min="45" max="45" width="17.5703125" bestFit="1" customWidth="1"/>
    <col min="46" max="49" width="11" customWidth="1"/>
    <col min="50" max="50" width="22.28515625" style="13" bestFit="1" customWidth="1"/>
    <col min="51" max="51" width="28.140625" bestFit="1" customWidth="1"/>
    <col min="52" max="52" width="4.140625" customWidth="1"/>
    <col min="53" max="53" width="16.42578125" bestFit="1" customWidth="1"/>
    <col min="54" max="57" width="11" customWidth="1"/>
    <col min="58" max="58" width="27.42578125" bestFit="1" customWidth="1"/>
    <col min="60" max="60" width="5.42578125" customWidth="1"/>
    <col min="61" max="61" width="11" style="14"/>
    <col min="65" max="65" width="11" style="14"/>
    <col min="69" max="69" width="12.42578125" customWidth="1"/>
    <col min="73" max="73" width="11" style="33"/>
    <col min="75" max="75" width="20.85546875" customWidth="1"/>
  </cols>
  <sheetData>
    <row r="1" spans="1:73" s="36" customFormat="1" ht="26">
      <c r="A1" s="34" t="s">
        <v>66</v>
      </c>
      <c r="B1" s="35" t="s">
        <v>67</v>
      </c>
      <c r="C1" s="35" t="s">
        <v>68</v>
      </c>
      <c r="D1" s="35" t="s">
        <v>69</v>
      </c>
      <c r="E1" s="34" t="s">
        <v>442</v>
      </c>
      <c r="F1" s="44" t="s">
        <v>268</v>
      </c>
      <c r="G1" s="35" t="s">
        <v>20</v>
      </c>
    </row>
    <row r="2" spans="1:73">
      <c r="A2" s="4">
        <v>36164</v>
      </c>
      <c r="B2">
        <v>12.5</v>
      </c>
      <c r="C2">
        <v>20</v>
      </c>
      <c r="D2">
        <v>14.9</v>
      </c>
      <c r="I2"/>
      <c r="J2"/>
      <c r="K2"/>
      <c r="L2"/>
      <c r="O2"/>
      <c r="P2"/>
      <c r="Q2"/>
      <c r="R2"/>
      <c r="S2"/>
      <c r="Z2"/>
      <c r="AG2"/>
      <c r="AH2"/>
      <c r="AP2"/>
      <c r="AX2"/>
      <c r="BI2"/>
      <c r="BM2"/>
      <c r="BU2"/>
    </row>
    <row r="3" spans="1:73">
      <c r="A3" s="3"/>
      <c r="B3"/>
      <c r="C3"/>
      <c r="D3"/>
      <c r="I3"/>
      <c r="J3"/>
      <c r="K3"/>
      <c r="L3"/>
      <c r="O3"/>
      <c r="P3"/>
      <c r="Q3"/>
      <c r="R3"/>
      <c r="S3"/>
      <c r="Z3"/>
      <c r="AG3"/>
      <c r="AH3"/>
      <c r="AP3"/>
      <c r="AX3"/>
      <c r="BI3"/>
      <c r="BM3"/>
      <c r="BU3"/>
    </row>
    <row r="4" spans="1:73">
      <c r="A4" s="4">
        <v>36216</v>
      </c>
      <c r="B4">
        <v>13</v>
      </c>
      <c r="C4">
        <v>14</v>
      </c>
      <c r="D4">
        <v>11</v>
      </c>
      <c r="I4"/>
      <c r="J4"/>
      <c r="K4"/>
      <c r="L4"/>
      <c r="O4"/>
      <c r="P4"/>
      <c r="Q4"/>
      <c r="R4"/>
      <c r="S4"/>
      <c r="Z4"/>
      <c r="AG4"/>
      <c r="AH4"/>
      <c r="AP4"/>
      <c r="AX4"/>
      <c r="BI4"/>
      <c r="BM4"/>
      <c r="BU4"/>
    </row>
    <row r="5" spans="1:73">
      <c r="A5"/>
      <c r="B5"/>
      <c r="C5"/>
      <c r="D5"/>
      <c r="I5"/>
      <c r="J5"/>
      <c r="K5"/>
      <c r="L5"/>
      <c r="O5"/>
      <c r="P5"/>
      <c r="Q5"/>
      <c r="R5"/>
      <c r="S5"/>
      <c r="Z5"/>
      <c r="AG5"/>
      <c r="AH5"/>
      <c r="AP5"/>
      <c r="AX5"/>
      <c r="BI5"/>
      <c r="BM5"/>
      <c r="BU5"/>
    </row>
    <row r="6" spans="1:73">
      <c r="A6" s="4">
        <v>36242</v>
      </c>
      <c r="B6">
        <v>5.8</v>
      </c>
      <c r="C6">
        <v>6.5</v>
      </c>
      <c r="D6">
        <v>6.7</v>
      </c>
      <c r="I6"/>
      <c r="J6"/>
      <c r="K6"/>
      <c r="L6"/>
      <c r="O6"/>
      <c r="P6"/>
      <c r="Q6"/>
      <c r="R6"/>
      <c r="S6"/>
      <c r="Z6"/>
      <c r="AG6"/>
      <c r="AH6"/>
      <c r="AP6"/>
      <c r="AX6"/>
      <c r="BI6"/>
      <c r="BM6"/>
      <c r="BU6"/>
    </row>
    <row r="7" spans="1:73">
      <c r="A7" s="4">
        <v>36243</v>
      </c>
      <c r="B7">
        <v>0.4</v>
      </c>
      <c r="C7">
        <v>0.9</v>
      </c>
      <c r="D7">
        <v>0.7</v>
      </c>
      <c r="I7"/>
      <c r="J7"/>
      <c r="K7"/>
      <c r="L7"/>
      <c r="O7"/>
      <c r="P7"/>
      <c r="Q7"/>
      <c r="R7"/>
      <c r="S7"/>
      <c r="Z7"/>
      <c r="AG7"/>
      <c r="AH7"/>
      <c r="AP7"/>
      <c r="AX7"/>
      <c r="BI7"/>
      <c r="BM7"/>
      <c r="BU7"/>
    </row>
    <row r="8" spans="1:73">
      <c r="A8" s="4">
        <v>36244</v>
      </c>
      <c r="B8">
        <v>4.2</v>
      </c>
      <c r="C8">
        <v>4.8</v>
      </c>
      <c r="D8">
        <v>4.7</v>
      </c>
      <c r="I8"/>
      <c r="J8"/>
      <c r="K8"/>
      <c r="L8"/>
      <c r="O8"/>
      <c r="P8"/>
      <c r="Q8"/>
      <c r="R8"/>
      <c r="S8"/>
      <c r="Z8"/>
      <c r="AG8"/>
      <c r="AH8"/>
      <c r="AP8"/>
      <c r="AX8"/>
      <c r="BI8"/>
      <c r="BM8"/>
      <c r="BU8"/>
    </row>
    <row r="9" spans="1:73">
      <c r="A9" s="4">
        <v>36247</v>
      </c>
      <c r="B9">
        <v>2.7</v>
      </c>
      <c r="C9">
        <v>2.2999999999999998</v>
      </c>
      <c r="D9">
        <v>2</v>
      </c>
      <c r="I9"/>
      <c r="J9"/>
      <c r="K9"/>
      <c r="L9"/>
      <c r="O9"/>
      <c r="P9"/>
      <c r="Q9"/>
      <c r="R9"/>
      <c r="S9"/>
      <c r="Z9"/>
      <c r="AG9"/>
      <c r="AH9"/>
      <c r="AP9"/>
      <c r="AX9"/>
      <c r="BI9"/>
      <c r="BM9"/>
      <c r="BU9"/>
    </row>
    <row r="10" spans="1:73">
      <c r="A10" s="4">
        <v>36248</v>
      </c>
      <c r="B10">
        <v>0</v>
      </c>
      <c r="C10">
        <v>0.4</v>
      </c>
      <c r="D10">
        <v>0.2</v>
      </c>
      <c r="I10"/>
      <c r="J10"/>
      <c r="K10"/>
      <c r="L10"/>
      <c r="O10"/>
      <c r="P10"/>
      <c r="Q10"/>
      <c r="R10"/>
      <c r="S10"/>
      <c r="Z10"/>
      <c r="AG10"/>
      <c r="AH10"/>
      <c r="AP10"/>
      <c r="AX10"/>
      <c r="BI10"/>
      <c r="BM10"/>
      <c r="BU10"/>
    </row>
    <row r="11" spans="1:73">
      <c r="A11"/>
      <c r="B11"/>
      <c r="C11"/>
      <c r="D11"/>
      <c r="I11"/>
      <c r="J11"/>
      <c r="K11"/>
      <c r="L11"/>
      <c r="O11"/>
      <c r="P11"/>
      <c r="Q11"/>
      <c r="R11"/>
      <c r="S11"/>
      <c r="Z11"/>
      <c r="AG11"/>
      <c r="AH11"/>
      <c r="AP11"/>
      <c r="AX11"/>
      <c r="BI11"/>
      <c r="BM11"/>
      <c r="BU11"/>
    </row>
    <row r="12" spans="1:73">
      <c r="A12" s="4">
        <v>36250</v>
      </c>
      <c r="B12">
        <v>0.6</v>
      </c>
      <c r="C12">
        <v>0.3</v>
      </c>
      <c r="D12">
        <v>0.3</v>
      </c>
      <c r="I12"/>
      <c r="J12"/>
      <c r="K12"/>
      <c r="L12"/>
      <c r="O12"/>
      <c r="P12"/>
      <c r="Q12"/>
      <c r="R12"/>
      <c r="S12"/>
      <c r="Z12"/>
      <c r="AG12"/>
      <c r="AH12"/>
      <c r="AP12"/>
      <c r="AX12"/>
      <c r="BI12"/>
      <c r="BM12"/>
      <c r="BU12"/>
    </row>
    <row r="13" spans="1:73">
      <c r="A13" s="4">
        <v>36252</v>
      </c>
      <c r="B13">
        <v>9</v>
      </c>
      <c r="C13">
        <v>10</v>
      </c>
      <c r="D13">
        <v>12</v>
      </c>
      <c r="I13"/>
      <c r="J13"/>
      <c r="K13"/>
      <c r="L13"/>
      <c r="O13"/>
      <c r="P13"/>
      <c r="Q13"/>
      <c r="R13"/>
      <c r="S13"/>
      <c r="Z13"/>
      <c r="AG13"/>
      <c r="AH13"/>
      <c r="AP13"/>
      <c r="AX13"/>
      <c r="BI13"/>
      <c r="BM13"/>
      <c r="BU13"/>
    </row>
    <row r="14" spans="1:73">
      <c r="A14" s="4">
        <v>36265</v>
      </c>
      <c r="B14">
        <v>5.8</v>
      </c>
      <c r="C14">
        <v>4</v>
      </c>
      <c r="D14">
        <v>3.2</v>
      </c>
      <c r="I14"/>
      <c r="J14"/>
      <c r="K14"/>
      <c r="L14"/>
      <c r="O14"/>
      <c r="P14"/>
      <c r="Q14"/>
      <c r="R14"/>
      <c r="S14"/>
      <c r="Z14"/>
      <c r="AG14"/>
      <c r="AH14"/>
      <c r="AP14"/>
      <c r="AX14"/>
      <c r="BI14"/>
      <c r="BM14"/>
      <c r="BU14"/>
    </row>
    <row r="15" spans="1:73">
      <c r="A15" s="4">
        <v>36267</v>
      </c>
      <c r="B15">
        <v>9.9</v>
      </c>
      <c r="C15">
        <v>5.2</v>
      </c>
      <c r="D15">
        <v>8</v>
      </c>
      <c r="I15"/>
      <c r="J15"/>
      <c r="K15"/>
      <c r="L15"/>
      <c r="O15"/>
      <c r="P15"/>
      <c r="Q15"/>
      <c r="R15"/>
      <c r="S15"/>
      <c r="Z15"/>
      <c r="AG15"/>
      <c r="AH15"/>
      <c r="AP15"/>
      <c r="AX15"/>
      <c r="BI15"/>
      <c r="BM15"/>
      <c r="BU15"/>
    </row>
    <row r="16" spans="1:73">
      <c r="A16" s="4">
        <v>36268</v>
      </c>
      <c r="B16">
        <v>47</v>
      </c>
      <c r="C16">
        <v>57</v>
      </c>
      <c r="D16">
        <v>53</v>
      </c>
      <c r="I16"/>
      <c r="J16"/>
      <c r="K16"/>
      <c r="L16"/>
      <c r="O16"/>
      <c r="P16"/>
      <c r="Q16"/>
      <c r="R16"/>
      <c r="S16"/>
      <c r="Z16"/>
      <c r="AG16"/>
      <c r="AH16"/>
      <c r="AP16"/>
      <c r="AX16"/>
      <c r="BI16"/>
      <c r="BM16"/>
      <c r="BU16"/>
    </row>
    <row r="17" spans="1:73">
      <c r="A17" s="4">
        <v>36269</v>
      </c>
      <c r="B17">
        <v>0.5</v>
      </c>
      <c r="C17">
        <v>1.8</v>
      </c>
      <c r="D17">
        <v>6</v>
      </c>
      <c r="I17"/>
      <c r="J17"/>
      <c r="K17"/>
      <c r="L17"/>
      <c r="O17"/>
      <c r="P17"/>
      <c r="Q17"/>
      <c r="R17"/>
      <c r="S17"/>
      <c r="Z17"/>
      <c r="AG17"/>
      <c r="AH17"/>
      <c r="AP17"/>
      <c r="AX17"/>
      <c r="BI17"/>
      <c r="BM17"/>
      <c r="BU17"/>
    </row>
    <row r="18" spans="1:73">
      <c r="A18" s="4">
        <v>36270</v>
      </c>
      <c r="B18">
        <v>22</v>
      </c>
      <c r="C18">
        <v>22.5</v>
      </c>
      <c r="D18">
        <v>23.5</v>
      </c>
      <c r="I18"/>
      <c r="J18"/>
      <c r="K18"/>
      <c r="L18"/>
      <c r="O18"/>
      <c r="P18"/>
      <c r="Q18"/>
      <c r="R18"/>
      <c r="S18"/>
      <c r="Z18"/>
      <c r="AG18"/>
      <c r="AH18"/>
      <c r="AP18"/>
      <c r="AX18"/>
      <c r="BI18"/>
      <c r="BM18"/>
      <c r="BU18"/>
    </row>
    <row r="19" spans="1:73">
      <c r="A19" s="4">
        <v>36272</v>
      </c>
      <c r="B19">
        <v>30</v>
      </c>
      <c r="C19">
        <v>31</v>
      </c>
      <c r="D19">
        <v>35</v>
      </c>
      <c r="I19"/>
      <c r="J19"/>
      <c r="K19"/>
      <c r="L19"/>
      <c r="O19"/>
      <c r="P19"/>
      <c r="Q19"/>
      <c r="R19"/>
      <c r="S19"/>
      <c r="Z19"/>
      <c r="AG19"/>
      <c r="AH19"/>
      <c r="AP19"/>
      <c r="AX19"/>
      <c r="BI19"/>
      <c r="BM19"/>
      <c r="BU19"/>
    </row>
    <row r="20" spans="1:73">
      <c r="A20" s="4">
        <v>36277</v>
      </c>
      <c r="B20">
        <v>87</v>
      </c>
      <c r="C20">
        <v>76</v>
      </c>
      <c r="D20">
        <v>65</v>
      </c>
      <c r="I20"/>
      <c r="J20"/>
      <c r="K20"/>
      <c r="L20"/>
      <c r="O20"/>
      <c r="P20"/>
      <c r="Q20"/>
      <c r="R20"/>
      <c r="S20"/>
      <c r="Z20"/>
      <c r="AG20"/>
      <c r="AH20"/>
      <c r="AP20"/>
      <c r="AX20"/>
      <c r="BI20"/>
      <c r="BM20"/>
      <c r="BU20"/>
    </row>
    <row r="21" spans="1:73">
      <c r="A21" s="4">
        <v>36278</v>
      </c>
      <c r="B21">
        <v>36</v>
      </c>
      <c r="C21">
        <v>39</v>
      </c>
      <c r="D21">
        <v>43</v>
      </c>
      <c r="I21"/>
      <c r="J21"/>
      <c r="K21"/>
      <c r="L21"/>
      <c r="O21"/>
      <c r="P21"/>
      <c r="Q21"/>
      <c r="R21"/>
      <c r="S21"/>
      <c r="Z21"/>
      <c r="AG21"/>
      <c r="AH21"/>
      <c r="AP21"/>
      <c r="AX21"/>
      <c r="BI21"/>
      <c r="BM21"/>
      <c r="BU21"/>
    </row>
    <row r="22" spans="1:73">
      <c r="A22" s="4">
        <v>36279</v>
      </c>
      <c r="B22">
        <v>14</v>
      </c>
      <c r="C22">
        <v>22.5</v>
      </c>
      <c r="D22">
        <v>30</v>
      </c>
      <c r="I22"/>
      <c r="J22"/>
      <c r="K22"/>
      <c r="L22"/>
      <c r="O22"/>
      <c r="P22"/>
      <c r="Q22"/>
      <c r="R22"/>
      <c r="S22"/>
      <c r="Z22"/>
      <c r="AG22"/>
      <c r="AH22"/>
      <c r="AP22"/>
      <c r="AX22"/>
      <c r="BI22"/>
      <c r="BM22"/>
      <c r="BU22"/>
    </row>
    <row r="23" spans="1:73">
      <c r="A23"/>
      <c r="B23"/>
      <c r="C23"/>
      <c r="D23"/>
      <c r="I23"/>
      <c r="J23"/>
      <c r="K23"/>
      <c r="L23"/>
      <c r="O23"/>
      <c r="P23"/>
      <c r="Q23"/>
      <c r="R23"/>
      <c r="S23"/>
      <c r="Z23"/>
      <c r="AG23"/>
      <c r="AH23"/>
      <c r="AP23"/>
      <c r="AX23"/>
      <c r="BI23"/>
      <c r="BM23"/>
      <c r="BU23"/>
    </row>
    <row r="24" spans="1:73">
      <c r="A24" s="4">
        <v>36283</v>
      </c>
      <c r="B24">
        <v>52</v>
      </c>
      <c r="C24">
        <v>50</v>
      </c>
      <c r="D24">
        <v>58</v>
      </c>
      <c r="I24"/>
      <c r="J24"/>
      <c r="K24"/>
      <c r="L24"/>
      <c r="O24"/>
      <c r="P24"/>
      <c r="Q24"/>
      <c r="R24"/>
      <c r="S24"/>
      <c r="Z24"/>
      <c r="AG24"/>
      <c r="AH24"/>
      <c r="AP24"/>
      <c r="AX24"/>
      <c r="BI24"/>
      <c r="BM24"/>
      <c r="BU24"/>
    </row>
    <row r="25" spans="1:73">
      <c r="A25" s="4">
        <v>36287</v>
      </c>
      <c r="B25">
        <v>1.8</v>
      </c>
      <c r="C25">
        <v>1.5</v>
      </c>
      <c r="D25">
        <v>0.9</v>
      </c>
      <c r="I25"/>
      <c r="J25"/>
      <c r="K25"/>
      <c r="L25"/>
      <c r="O25"/>
      <c r="P25"/>
      <c r="Q25"/>
      <c r="R25"/>
      <c r="S25"/>
      <c r="Z25"/>
      <c r="AG25"/>
      <c r="AH25"/>
      <c r="AP25"/>
      <c r="AX25"/>
      <c r="BI25"/>
      <c r="BM25"/>
      <c r="BU25"/>
    </row>
    <row r="26" spans="1:73">
      <c r="A26" s="4">
        <v>36291</v>
      </c>
      <c r="B26">
        <v>11</v>
      </c>
      <c r="C26">
        <v>10</v>
      </c>
      <c r="D26">
        <v>6</v>
      </c>
      <c r="I26"/>
      <c r="J26"/>
      <c r="K26"/>
      <c r="L26"/>
      <c r="O26"/>
      <c r="P26"/>
      <c r="Q26"/>
      <c r="R26"/>
      <c r="S26"/>
      <c r="Z26"/>
      <c r="AG26"/>
      <c r="AH26"/>
      <c r="AP26"/>
      <c r="AX26"/>
      <c r="BI26"/>
      <c r="BM26"/>
      <c r="BU26"/>
    </row>
    <row r="27" spans="1:73">
      <c r="A27" s="4">
        <v>36295</v>
      </c>
      <c r="B27">
        <v>2.2000000000000002</v>
      </c>
      <c r="C27">
        <v>2.2999999999999998</v>
      </c>
      <c r="D27">
        <v>2</v>
      </c>
      <c r="I27"/>
      <c r="J27"/>
      <c r="K27"/>
      <c r="L27"/>
      <c r="O27"/>
      <c r="P27"/>
      <c r="Q27"/>
      <c r="R27"/>
      <c r="S27"/>
      <c r="Z27"/>
      <c r="AG27"/>
      <c r="AH27"/>
      <c r="AP27"/>
      <c r="AX27"/>
      <c r="BI27"/>
      <c r="BM27"/>
      <c r="BU27"/>
    </row>
    <row r="28" spans="1:73">
      <c r="A28" s="4">
        <v>36296</v>
      </c>
      <c r="B28">
        <v>1.2</v>
      </c>
      <c r="C28">
        <v>1</v>
      </c>
      <c r="D28">
        <v>0.4</v>
      </c>
      <c r="I28"/>
      <c r="J28"/>
      <c r="K28"/>
      <c r="L28"/>
      <c r="O28"/>
      <c r="P28"/>
      <c r="Q28"/>
      <c r="R28"/>
      <c r="S28"/>
      <c r="Z28"/>
      <c r="AG28"/>
      <c r="AH28"/>
      <c r="AP28"/>
      <c r="AX28"/>
      <c r="BI28"/>
      <c r="BM28"/>
      <c r="BU28"/>
    </row>
    <row r="29" spans="1:73">
      <c r="A29" s="4">
        <v>36298</v>
      </c>
      <c r="B29">
        <v>4.4000000000000004</v>
      </c>
      <c r="C29">
        <v>2.2000000000000002</v>
      </c>
      <c r="D29">
        <v>2.2000000000000002</v>
      </c>
      <c r="I29"/>
      <c r="J29"/>
      <c r="K29"/>
      <c r="L29"/>
      <c r="O29"/>
      <c r="P29"/>
      <c r="Q29"/>
      <c r="R29"/>
      <c r="S29"/>
      <c r="Z29"/>
      <c r="AG29"/>
      <c r="AH29"/>
      <c r="AP29"/>
      <c r="AX29"/>
      <c r="BI29"/>
      <c r="BM29"/>
      <c r="BU29"/>
    </row>
    <row r="30" spans="1:73">
      <c r="A30" s="4">
        <v>36301</v>
      </c>
      <c r="B30">
        <v>4.5</v>
      </c>
      <c r="C30">
        <v>3.2</v>
      </c>
      <c r="D30">
        <v>2.8</v>
      </c>
      <c r="I30"/>
      <c r="J30"/>
      <c r="K30"/>
      <c r="L30"/>
      <c r="O30"/>
      <c r="P30"/>
      <c r="Q30"/>
      <c r="R30"/>
      <c r="S30"/>
      <c r="Z30"/>
      <c r="AG30"/>
      <c r="AH30"/>
      <c r="AP30"/>
      <c r="AX30"/>
      <c r="BI30"/>
      <c r="BM30"/>
      <c r="BU30"/>
    </row>
    <row r="31" spans="1:73">
      <c r="A31"/>
      <c r="B31"/>
      <c r="C31"/>
      <c r="D31"/>
      <c r="I31"/>
      <c r="J31"/>
      <c r="K31"/>
      <c r="L31"/>
      <c r="O31"/>
      <c r="P31"/>
      <c r="Q31"/>
      <c r="R31"/>
      <c r="S31"/>
      <c r="Z31"/>
      <c r="AG31"/>
      <c r="AH31"/>
      <c r="AP31"/>
      <c r="AX31"/>
      <c r="BI31"/>
      <c r="BM31"/>
      <c r="BU31"/>
    </row>
    <row r="32" spans="1:73">
      <c r="A32" s="4">
        <v>36317</v>
      </c>
      <c r="B32">
        <v>5.2</v>
      </c>
      <c r="C32">
        <v>6.5</v>
      </c>
      <c r="D32">
        <v>10</v>
      </c>
      <c r="I32"/>
      <c r="J32"/>
      <c r="K32"/>
      <c r="L32"/>
      <c r="O32"/>
      <c r="P32"/>
      <c r="Q32"/>
      <c r="R32"/>
      <c r="S32"/>
      <c r="Z32"/>
      <c r="AG32"/>
      <c r="AH32"/>
      <c r="AP32"/>
      <c r="AX32"/>
      <c r="BI32"/>
      <c r="BM32"/>
      <c r="BU32"/>
    </row>
    <row r="33" spans="1:73">
      <c r="A33" s="4">
        <v>36318</v>
      </c>
      <c r="B33">
        <v>20.5</v>
      </c>
      <c r="C33">
        <v>17.5</v>
      </c>
      <c r="D33">
        <v>22</v>
      </c>
      <c r="I33"/>
      <c r="J33"/>
      <c r="K33"/>
      <c r="L33"/>
      <c r="O33"/>
      <c r="P33"/>
      <c r="Q33"/>
      <c r="R33"/>
      <c r="S33"/>
      <c r="Z33"/>
      <c r="AG33"/>
      <c r="AH33"/>
      <c r="AP33"/>
      <c r="AX33"/>
      <c r="BI33"/>
      <c r="BM33"/>
      <c r="BU33"/>
    </row>
    <row r="34" spans="1:73">
      <c r="A34" s="4">
        <v>36319</v>
      </c>
      <c r="B34">
        <v>2</v>
      </c>
      <c r="C34">
        <v>2</v>
      </c>
      <c r="D34">
        <v>1.8</v>
      </c>
      <c r="I34"/>
      <c r="J34"/>
      <c r="K34"/>
      <c r="L34"/>
      <c r="O34"/>
      <c r="P34"/>
      <c r="Q34"/>
      <c r="R34"/>
      <c r="S34"/>
      <c r="Z34"/>
      <c r="AG34"/>
      <c r="AH34"/>
      <c r="AP34"/>
      <c r="AX34"/>
      <c r="BI34"/>
      <c r="BM34"/>
      <c r="BU34"/>
    </row>
    <row r="35" spans="1:73">
      <c r="A35" s="4">
        <v>36321</v>
      </c>
      <c r="B35">
        <v>40</v>
      </c>
      <c r="C35">
        <v>40</v>
      </c>
      <c r="D35">
        <v>38</v>
      </c>
      <c r="I35"/>
      <c r="J35"/>
      <c r="K35"/>
      <c r="L35"/>
      <c r="O35"/>
      <c r="P35"/>
      <c r="Q35"/>
      <c r="R35"/>
      <c r="S35"/>
      <c r="Z35"/>
      <c r="AG35"/>
      <c r="AH35"/>
      <c r="AP35"/>
      <c r="AX35"/>
      <c r="BI35"/>
      <c r="BM35"/>
      <c r="BU35"/>
    </row>
    <row r="36" spans="1:73">
      <c r="A36" s="4">
        <v>36334</v>
      </c>
      <c r="B36">
        <v>0.5</v>
      </c>
      <c r="C36">
        <v>0.2</v>
      </c>
      <c r="D36">
        <v>0</v>
      </c>
      <c r="I36"/>
      <c r="J36"/>
      <c r="K36"/>
      <c r="L36"/>
      <c r="O36"/>
      <c r="P36"/>
      <c r="Q36"/>
      <c r="R36"/>
      <c r="S36"/>
      <c r="Z36"/>
      <c r="AG36"/>
      <c r="AH36"/>
      <c r="AP36"/>
      <c r="AX36"/>
      <c r="BI36"/>
      <c r="BM36"/>
      <c r="BU36"/>
    </row>
    <row r="37" spans="1:73">
      <c r="A37"/>
      <c r="B37"/>
      <c r="C37"/>
      <c r="D37"/>
      <c r="I37"/>
      <c r="J37"/>
      <c r="K37"/>
      <c r="L37"/>
      <c r="O37"/>
      <c r="P37"/>
      <c r="Q37"/>
      <c r="R37"/>
      <c r="S37"/>
      <c r="Z37"/>
      <c r="AG37"/>
      <c r="AH37"/>
      <c r="AP37"/>
      <c r="AX37"/>
      <c r="BI37"/>
      <c r="BM37"/>
      <c r="BU37"/>
    </row>
    <row r="38" spans="1:73">
      <c r="A38" s="4">
        <v>36356</v>
      </c>
      <c r="B38">
        <v>1</v>
      </c>
      <c r="C38">
        <v>1</v>
      </c>
      <c r="D38">
        <v>0.6</v>
      </c>
      <c r="I38"/>
      <c r="J38"/>
      <c r="K38"/>
      <c r="L38"/>
      <c r="O38"/>
      <c r="P38"/>
      <c r="Q38"/>
      <c r="R38"/>
      <c r="S38"/>
      <c r="Z38"/>
      <c r="AG38"/>
      <c r="AH38"/>
      <c r="AP38"/>
      <c r="AX38"/>
      <c r="BI38"/>
      <c r="BM38"/>
      <c r="BU38"/>
    </row>
    <row r="39" spans="1:73">
      <c r="A39" s="4">
        <v>36360</v>
      </c>
      <c r="B39">
        <v>0.2</v>
      </c>
      <c r="C39">
        <v>0.5</v>
      </c>
      <c r="D39">
        <v>0.5</v>
      </c>
      <c r="I39"/>
      <c r="J39"/>
      <c r="K39"/>
      <c r="L39"/>
      <c r="O39"/>
      <c r="P39"/>
      <c r="Q39"/>
      <c r="R39"/>
      <c r="S39"/>
      <c r="Z39"/>
      <c r="AG39"/>
      <c r="AH39"/>
      <c r="AP39"/>
      <c r="AX39"/>
      <c r="BI39"/>
      <c r="BM39"/>
      <c r="BU39"/>
    </row>
    <row r="40" spans="1:73">
      <c r="A40" s="4">
        <v>36362</v>
      </c>
      <c r="B40">
        <v>0.5</v>
      </c>
      <c r="C40">
        <v>0.5</v>
      </c>
      <c r="D40">
        <v>1.1000000000000001</v>
      </c>
      <c r="I40"/>
      <c r="J40"/>
      <c r="K40"/>
      <c r="L40"/>
      <c r="O40"/>
      <c r="P40"/>
      <c r="Q40"/>
      <c r="R40"/>
      <c r="S40"/>
      <c r="Z40"/>
      <c r="AG40"/>
      <c r="AH40"/>
      <c r="AP40"/>
      <c r="AX40"/>
      <c r="BI40"/>
      <c r="BM40"/>
      <c r="BU40"/>
    </row>
    <row r="41" spans="1:73">
      <c r="A41" s="4">
        <v>36369</v>
      </c>
      <c r="B41">
        <v>11</v>
      </c>
      <c r="C41">
        <v>7</v>
      </c>
      <c r="D41">
        <v>7</v>
      </c>
      <c r="I41"/>
      <c r="J41"/>
      <c r="K41"/>
      <c r="L41"/>
      <c r="O41"/>
      <c r="P41"/>
      <c r="Q41"/>
      <c r="R41"/>
      <c r="S41"/>
      <c r="Z41"/>
      <c r="AG41"/>
      <c r="AH41"/>
      <c r="AP41"/>
      <c r="AX41"/>
      <c r="BI41"/>
      <c r="BM41"/>
      <c r="BU41"/>
    </row>
    <row r="42" spans="1:73">
      <c r="A42"/>
      <c r="B42"/>
      <c r="C42"/>
      <c r="D42"/>
      <c r="I42"/>
      <c r="J42"/>
      <c r="K42"/>
      <c r="L42"/>
      <c r="O42"/>
      <c r="P42"/>
      <c r="Q42"/>
      <c r="R42"/>
      <c r="S42"/>
      <c r="Z42"/>
      <c r="AG42"/>
      <c r="AH42"/>
      <c r="AP42"/>
      <c r="AX42"/>
      <c r="BI42"/>
      <c r="BM42"/>
      <c r="BU42"/>
    </row>
    <row r="43" spans="1:73">
      <c r="A43" s="4">
        <v>36386</v>
      </c>
      <c r="B43">
        <v>4</v>
      </c>
      <c r="C43">
        <v>4.3</v>
      </c>
      <c r="D43">
        <v>4.5</v>
      </c>
      <c r="I43"/>
      <c r="J43"/>
      <c r="K43"/>
      <c r="L43"/>
      <c r="O43"/>
      <c r="P43"/>
      <c r="Q43"/>
      <c r="R43"/>
      <c r="S43"/>
      <c r="Z43"/>
      <c r="AG43"/>
      <c r="AH43"/>
      <c r="AP43"/>
      <c r="AX43"/>
      <c r="BI43"/>
      <c r="BM43"/>
      <c r="BU43"/>
    </row>
    <row r="44" spans="1:73">
      <c r="A44" s="4">
        <v>36387</v>
      </c>
      <c r="B44">
        <v>9.5</v>
      </c>
      <c r="C44">
        <v>5.5</v>
      </c>
      <c r="D44">
        <v>3</v>
      </c>
      <c r="I44"/>
      <c r="J44"/>
      <c r="K44"/>
      <c r="L44"/>
      <c r="O44"/>
      <c r="P44"/>
      <c r="Q44"/>
      <c r="R44"/>
      <c r="S44"/>
      <c r="Z44"/>
      <c r="AG44"/>
      <c r="AH44"/>
      <c r="AP44"/>
      <c r="AX44"/>
      <c r="BI44"/>
      <c r="BM44"/>
      <c r="BU44"/>
    </row>
    <row r="45" spans="1:73">
      <c r="A45" s="4">
        <v>36388</v>
      </c>
      <c r="B45">
        <v>1.4</v>
      </c>
      <c r="C45">
        <v>1.2</v>
      </c>
      <c r="D45">
        <v>1.5</v>
      </c>
      <c r="I45"/>
      <c r="J45"/>
      <c r="K45"/>
      <c r="L45"/>
      <c r="O45"/>
      <c r="P45"/>
      <c r="Q45"/>
      <c r="R45"/>
      <c r="S45"/>
      <c r="Z45"/>
      <c r="AG45"/>
      <c r="AH45"/>
      <c r="AP45"/>
      <c r="AX45"/>
      <c r="BI45"/>
      <c r="BM45"/>
      <c r="BU45"/>
    </row>
    <row r="46" spans="1:73">
      <c r="A46" s="4">
        <v>36390</v>
      </c>
      <c r="B46">
        <v>2.8</v>
      </c>
      <c r="C46">
        <v>2.6</v>
      </c>
      <c r="D46">
        <v>2.6</v>
      </c>
      <c r="I46"/>
      <c r="J46"/>
      <c r="K46"/>
      <c r="L46"/>
      <c r="O46"/>
      <c r="P46"/>
      <c r="Q46"/>
      <c r="R46"/>
      <c r="S46"/>
      <c r="Z46"/>
      <c r="AG46"/>
      <c r="AH46"/>
      <c r="AP46"/>
      <c r="AX46"/>
      <c r="BI46"/>
      <c r="BM46"/>
      <c r="BU46"/>
    </row>
    <row r="47" spans="1:73">
      <c r="A47" s="4">
        <v>36399</v>
      </c>
      <c r="B47">
        <v>22.5</v>
      </c>
      <c r="C47">
        <v>25</v>
      </c>
      <c r="D47">
        <v>27.5</v>
      </c>
      <c r="I47"/>
      <c r="J47"/>
      <c r="K47"/>
      <c r="L47"/>
      <c r="O47"/>
      <c r="P47"/>
      <c r="Q47"/>
      <c r="R47"/>
      <c r="S47"/>
      <c r="Z47"/>
      <c r="AG47"/>
      <c r="AH47"/>
      <c r="AP47"/>
      <c r="AX47"/>
      <c r="BI47"/>
      <c r="BM47"/>
      <c r="BU47"/>
    </row>
    <row r="48" spans="1:73">
      <c r="A48" s="4">
        <v>36401</v>
      </c>
      <c r="B48">
        <v>1.5</v>
      </c>
      <c r="C48">
        <v>1.8</v>
      </c>
      <c r="D48">
        <v>1.5</v>
      </c>
      <c r="I48"/>
      <c r="J48"/>
      <c r="K48"/>
      <c r="L48"/>
      <c r="O48"/>
      <c r="P48"/>
      <c r="Q48"/>
      <c r="R48"/>
      <c r="S48"/>
      <c r="Z48"/>
      <c r="AG48"/>
      <c r="AH48"/>
      <c r="AP48"/>
      <c r="AX48"/>
      <c r="BI48"/>
      <c r="BM48"/>
      <c r="BU48"/>
    </row>
    <row r="49" spans="1:73">
      <c r="A49"/>
      <c r="B49"/>
      <c r="C49"/>
      <c r="D49"/>
      <c r="I49"/>
      <c r="J49"/>
      <c r="K49"/>
      <c r="L49"/>
      <c r="O49"/>
      <c r="P49"/>
      <c r="Q49"/>
      <c r="R49"/>
      <c r="S49"/>
      <c r="Z49"/>
      <c r="AG49"/>
      <c r="AH49"/>
      <c r="AP49"/>
      <c r="AX49"/>
      <c r="BI49"/>
      <c r="BM49"/>
      <c r="BU49"/>
    </row>
    <row r="50" spans="1:73">
      <c r="A50" s="4">
        <v>36403</v>
      </c>
      <c r="B50">
        <v>0.5</v>
      </c>
      <c r="C50">
        <v>0.1</v>
      </c>
      <c r="D50">
        <v>0.2</v>
      </c>
      <c r="I50"/>
      <c r="J50"/>
      <c r="K50"/>
      <c r="L50"/>
      <c r="O50"/>
      <c r="P50"/>
      <c r="Q50"/>
      <c r="R50"/>
      <c r="S50"/>
      <c r="Z50"/>
      <c r="AG50"/>
      <c r="AH50"/>
      <c r="AP50"/>
      <c r="AX50"/>
      <c r="BI50"/>
      <c r="BM50"/>
      <c r="BU50"/>
    </row>
    <row r="51" spans="1:73">
      <c r="A51" s="4">
        <v>36405</v>
      </c>
      <c r="B51">
        <v>0.9</v>
      </c>
      <c r="C51">
        <v>0</v>
      </c>
      <c r="D51">
        <v>0</v>
      </c>
      <c r="I51"/>
      <c r="J51"/>
      <c r="K51"/>
      <c r="L51"/>
      <c r="O51"/>
      <c r="P51"/>
      <c r="Q51"/>
      <c r="R51"/>
      <c r="S51"/>
      <c r="Z51"/>
      <c r="AG51"/>
      <c r="AH51"/>
      <c r="AP51"/>
      <c r="AX51"/>
      <c r="BI51"/>
      <c r="BM51"/>
      <c r="BU51"/>
    </row>
    <row r="52" spans="1:73">
      <c r="A52" s="4">
        <v>36411</v>
      </c>
      <c r="B52">
        <v>31</v>
      </c>
      <c r="C52">
        <v>28</v>
      </c>
      <c r="D52">
        <v>24</v>
      </c>
      <c r="I52"/>
      <c r="J52"/>
      <c r="K52"/>
      <c r="L52"/>
      <c r="O52"/>
      <c r="P52"/>
      <c r="Q52"/>
      <c r="R52"/>
      <c r="S52"/>
      <c r="Z52"/>
      <c r="AG52"/>
      <c r="AH52"/>
      <c r="AP52"/>
      <c r="AX52"/>
      <c r="BI52"/>
      <c r="BM52"/>
      <c r="BU52"/>
    </row>
    <row r="53" spans="1:73">
      <c r="A53" s="4">
        <v>36430</v>
      </c>
      <c r="B53">
        <v>1.5</v>
      </c>
      <c r="C53">
        <v>0</v>
      </c>
      <c r="D53">
        <v>0</v>
      </c>
      <c r="I53"/>
      <c r="J53"/>
      <c r="K53"/>
      <c r="L53"/>
      <c r="O53"/>
      <c r="P53"/>
      <c r="Q53"/>
      <c r="R53"/>
      <c r="S53"/>
      <c r="Z53"/>
      <c r="AG53"/>
      <c r="AH53"/>
      <c r="AP53"/>
      <c r="AX53"/>
      <c r="BI53"/>
      <c r="BM53"/>
      <c r="BU53"/>
    </row>
    <row r="54" spans="1:73">
      <c r="A54" s="4"/>
      <c r="B54"/>
      <c r="C54"/>
      <c r="D54"/>
      <c r="I54"/>
      <c r="J54"/>
      <c r="K54"/>
      <c r="L54"/>
      <c r="O54"/>
      <c r="P54"/>
      <c r="Q54"/>
      <c r="R54"/>
      <c r="S54"/>
      <c r="Z54"/>
      <c r="AG54"/>
      <c r="AH54"/>
      <c r="AP54"/>
      <c r="AX54"/>
      <c r="BI54"/>
      <c r="BM54"/>
      <c r="BU54"/>
    </row>
    <row r="55" spans="1:73">
      <c r="A55" s="4">
        <v>36416</v>
      </c>
      <c r="B55">
        <v>0.7</v>
      </c>
      <c r="C55">
        <v>0.7</v>
      </c>
      <c r="D55">
        <v>0.9</v>
      </c>
      <c r="I55"/>
      <c r="J55"/>
      <c r="K55"/>
      <c r="L55"/>
      <c r="O55"/>
      <c r="P55"/>
      <c r="Q55"/>
      <c r="R55"/>
      <c r="S55"/>
      <c r="Z55"/>
      <c r="AG55"/>
      <c r="AH55"/>
      <c r="AP55"/>
      <c r="AX55"/>
      <c r="BI55"/>
      <c r="BM55"/>
      <c r="BU55"/>
    </row>
    <row r="56" spans="1:73">
      <c r="A56" s="4"/>
      <c r="B56"/>
      <c r="C56"/>
      <c r="D56"/>
      <c r="I56"/>
      <c r="J56"/>
      <c r="K56"/>
      <c r="L56"/>
      <c r="O56"/>
      <c r="P56"/>
      <c r="Q56"/>
      <c r="R56"/>
      <c r="S56"/>
      <c r="Z56"/>
      <c r="AG56"/>
      <c r="AH56"/>
      <c r="AP56"/>
      <c r="AX56"/>
      <c r="BI56"/>
      <c r="BM56"/>
      <c r="BU56"/>
    </row>
    <row r="57" spans="1:73">
      <c r="A57"/>
      <c r="B57"/>
      <c r="C57"/>
      <c r="D57"/>
      <c r="I57"/>
      <c r="J57"/>
      <c r="K57"/>
      <c r="L57"/>
      <c r="O57"/>
      <c r="P57"/>
      <c r="Q57"/>
      <c r="R57"/>
      <c r="S57"/>
      <c r="Z57"/>
      <c r="AG57"/>
      <c r="AH57"/>
      <c r="AP57"/>
      <c r="AX57"/>
      <c r="BI57"/>
      <c r="BM57"/>
      <c r="BU57"/>
    </row>
    <row r="58" spans="1:73">
      <c r="A58" s="4">
        <v>36442</v>
      </c>
      <c r="B58">
        <v>7</v>
      </c>
      <c r="C58">
        <v>5</v>
      </c>
      <c r="D58">
        <v>4.2</v>
      </c>
      <c r="I58"/>
      <c r="J58"/>
      <c r="K58"/>
      <c r="L58"/>
      <c r="O58"/>
      <c r="P58"/>
      <c r="Q58"/>
      <c r="R58"/>
      <c r="S58"/>
      <c r="Z58"/>
      <c r="AG58"/>
      <c r="AH58"/>
      <c r="AP58"/>
      <c r="AX58"/>
      <c r="BI58"/>
      <c r="BM58"/>
      <c r="BU58"/>
    </row>
    <row r="59" spans="1:73">
      <c r="A59" s="4">
        <v>36450</v>
      </c>
      <c r="B59">
        <v>3.8</v>
      </c>
      <c r="C59">
        <v>6.9</v>
      </c>
      <c r="D59">
        <v>8.4</v>
      </c>
      <c r="I59"/>
      <c r="J59"/>
      <c r="K59"/>
      <c r="L59"/>
      <c r="O59"/>
      <c r="P59"/>
      <c r="Q59"/>
      <c r="R59"/>
      <c r="S59"/>
      <c r="Z59"/>
      <c r="AG59"/>
      <c r="AH59"/>
      <c r="AP59"/>
      <c r="AX59"/>
      <c r="BI59"/>
      <c r="BM59"/>
      <c r="BU59"/>
    </row>
    <row r="60" spans="1:73">
      <c r="A60" s="4">
        <v>36455</v>
      </c>
      <c r="B60">
        <v>3.4</v>
      </c>
      <c r="C60">
        <v>3.8</v>
      </c>
      <c r="D60">
        <v>2</v>
      </c>
      <c r="I60"/>
      <c r="J60"/>
      <c r="K60"/>
      <c r="L60"/>
      <c r="O60"/>
      <c r="P60"/>
      <c r="Q60"/>
      <c r="R60"/>
      <c r="S60"/>
      <c r="Z60"/>
      <c r="AG60"/>
      <c r="AH60"/>
      <c r="AP60"/>
      <c r="AX60"/>
      <c r="BI60"/>
      <c r="BM60"/>
      <c r="BU60"/>
    </row>
    <row r="61" spans="1:73">
      <c r="A61" s="4"/>
      <c r="B61"/>
      <c r="C61"/>
      <c r="D61"/>
      <c r="I61"/>
      <c r="J61"/>
      <c r="K61"/>
      <c r="L61"/>
      <c r="O61"/>
      <c r="P61"/>
      <c r="Q61"/>
      <c r="R61"/>
      <c r="S61"/>
      <c r="Z61"/>
      <c r="AG61"/>
      <c r="AH61"/>
      <c r="AP61"/>
      <c r="AX61"/>
      <c r="BI61"/>
      <c r="BM61"/>
      <c r="BU61"/>
    </row>
    <row r="62" spans="1:73">
      <c r="A62" s="4">
        <v>36457</v>
      </c>
      <c r="B62">
        <v>4.2</v>
      </c>
      <c r="C62">
        <v>3.4</v>
      </c>
      <c r="D62">
        <v>2.6</v>
      </c>
      <c r="I62"/>
      <c r="J62"/>
      <c r="K62"/>
      <c r="L62"/>
      <c r="O62"/>
      <c r="P62"/>
      <c r="Q62"/>
      <c r="R62"/>
      <c r="S62"/>
      <c r="Z62"/>
      <c r="AG62"/>
      <c r="AH62"/>
      <c r="AP62"/>
      <c r="AX62"/>
      <c r="BI62"/>
      <c r="BM62"/>
      <c r="BU62"/>
    </row>
    <row r="63" spans="1:73">
      <c r="A63" s="4">
        <v>36458</v>
      </c>
      <c r="B63">
        <v>3</v>
      </c>
      <c r="C63">
        <v>1</v>
      </c>
      <c r="D63">
        <v>0.5</v>
      </c>
      <c r="I63"/>
      <c r="J63"/>
      <c r="K63"/>
      <c r="L63"/>
      <c r="O63"/>
      <c r="P63"/>
      <c r="Q63"/>
      <c r="R63"/>
      <c r="S63"/>
      <c r="Z63"/>
      <c r="AG63"/>
      <c r="AH63"/>
      <c r="AP63"/>
      <c r="AX63"/>
      <c r="BI63"/>
      <c r="BM63"/>
      <c r="BU63"/>
    </row>
    <row r="64" spans="1:73">
      <c r="A64" s="4">
        <v>36461</v>
      </c>
      <c r="B64">
        <v>2.2999999999999998</v>
      </c>
      <c r="C64">
        <v>2.8</v>
      </c>
      <c r="D64">
        <v>3.2</v>
      </c>
      <c r="I64"/>
      <c r="J64"/>
      <c r="K64"/>
      <c r="L64"/>
      <c r="O64"/>
      <c r="P64"/>
      <c r="Q64"/>
      <c r="R64"/>
      <c r="S64"/>
      <c r="Z64"/>
      <c r="AG64"/>
      <c r="AH64"/>
      <c r="AP64"/>
      <c r="AX64"/>
      <c r="BI64"/>
      <c r="BM64"/>
      <c r="BU64"/>
    </row>
    <row r="65" spans="1:73">
      <c r="A65" s="4">
        <v>36463</v>
      </c>
      <c r="B65">
        <v>8.5</v>
      </c>
      <c r="C65">
        <v>12.5</v>
      </c>
      <c r="D65">
        <v>17.5</v>
      </c>
      <c r="I65"/>
      <c r="J65"/>
      <c r="K65"/>
      <c r="L65"/>
      <c r="O65"/>
      <c r="P65"/>
      <c r="Q65"/>
      <c r="R65"/>
      <c r="S65"/>
      <c r="Z65"/>
      <c r="AG65"/>
      <c r="AH65"/>
      <c r="AP65"/>
      <c r="AX65"/>
      <c r="BI65"/>
      <c r="BM65"/>
      <c r="BU65"/>
    </row>
    <row r="66" spans="1:73">
      <c r="A66" s="4">
        <v>36445</v>
      </c>
      <c r="B66">
        <v>1</v>
      </c>
      <c r="C66">
        <v>1.1000000000000001</v>
      </c>
      <c r="D66">
        <v>0.9</v>
      </c>
      <c r="I66"/>
      <c r="J66"/>
      <c r="K66"/>
      <c r="L66"/>
      <c r="O66"/>
      <c r="P66"/>
      <c r="Q66"/>
      <c r="R66"/>
      <c r="S66"/>
      <c r="Z66"/>
      <c r="AG66"/>
      <c r="AH66"/>
      <c r="AP66"/>
      <c r="AX66"/>
      <c r="BI66"/>
      <c r="BM66"/>
      <c r="BU66"/>
    </row>
    <row r="67" spans="1:73">
      <c r="A67"/>
      <c r="B67"/>
      <c r="C67"/>
      <c r="D67"/>
      <c r="I67"/>
      <c r="J67"/>
      <c r="K67"/>
      <c r="L67"/>
      <c r="O67"/>
      <c r="P67"/>
      <c r="Q67"/>
      <c r="R67"/>
      <c r="S67"/>
      <c r="Z67"/>
      <c r="AG67"/>
      <c r="AH67"/>
      <c r="AP67"/>
      <c r="AX67"/>
      <c r="BI67"/>
      <c r="BM67"/>
      <c r="BU67"/>
    </row>
    <row r="68" spans="1:73">
      <c r="A68" s="4">
        <v>36464</v>
      </c>
      <c r="B68">
        <v>2</v>
      </c>
      <c r="C68">
        <v>2</v>
      </c>
      <c r="D68">
        <v>5.2</v>
      </c>
      <c r="I68"/>
      <c r="J68"/>
      <c r="K68"/>
      <c r="L68"/>
      <c r="O68"/>
      <c r="P68"/>
      <c r="Q68"/>
      <c r="R68"/>
      <c r="S68"/>
      <c r="Z68"/>
      <c r="AG68"/>
      <c r="AH68"/>
      <c r="AP68"/>
      <c r="AX68"/>
      <c r="BI68"/>
      <c r="BM68"/>
      <c r="BU68"/>
    </row>
    <row r="69" spans="1:73">
      <c r="A69" s="4">
        <v>36466</v>
      </c>
      <c r="B69">
        <v>18</v>
      </c>
      <c r="C69">
        <v>22</v>
      </c>
      <c r="D69">
        <v>26</v>
      </c>
      <c r="I69"/>
      <c r="J69"/>
      <c r="K69"/>
      <c r="L69"/>
      <c r="O69"/>
      <c r="P69"/>
      <c r="Q69"/>
      <c r="R69"/>
      <c r="S69"/>
      <c r="Z69"/>
      <c r="AG69"/>
      <c r="AH69"/>
      <c r="AP69"/>
      <c r="AX69"/>
      <c r="BI69"/>
      <c r="BM69"/>
      <c r="BU69"/>
    </row>
    <row r="70" spans="1:73">
      <c r="A70" s="4">
        <v>36470</v>
      </c>
      <c r="B70">
        <v>9.1999999999999993</v>
      </c>
      <c r="C70">
        <v>10</v>
      </c>
      <c r="D70">
        <v>10</v>
      </c>
      <c r="I70"/>
      <c r="J70"/>
      <c r="K70"/>
      <c r="L70"/>
      <c r="O70"/>
      <c r="P70"/>
      <c r="Q70"/>
      <c r="R70"/>
      <c r="S70"/>
      <c r="Z70"/>
      <c r="AG70"/>
      <c r="AH70"/>
      <c r="AP70"/>
      <c r="AX70"/>
      <c r="BI70"/>
      <c r="BM70"/>
      <c r="BU70"/>
    </row>
    <row r="71" spans="1:73">
      <c r="A71" s="4">
        <v>36473</v>
      </c>
      <c r="B71">
        <v>18</v>
      </c>
      <c r="C71">
        <v>14</v>
      </c>
      <c r="D71">
        <v>11.5</v>
      </c>
      <c r="G71" t="s">
        <v>278</v>
      </c>
      <c r="I71"/>
      <c r="J71"/>
      <c r="K71"/>
      <c r="L71"/>
      <c r="O71"/>
      <c r="P71"/>
      <c r="Q71"/>
      <c r="R71"/>
      <c r="S71"/>
      <c r="Z71"/>
      <c r="AG71"/>
      <c r="AH71"/>
      <c r="AP71"/>
      <c r="AX71"/>
      <c r="BI71"/>
      <c r="BM71"/>
      <c r="BU71"/>
    </row>
    <row r="72" spans="1:73">
      <c r="A72" s="4">
        <v>36476</v>
      </c>
      <c r="B72">
        <v>17.5</v>
      </c>
      <c r="C72">
        <v>14</v>
      </c>
      <c r="D72">
        <v>17</v>
      </c>
      <c r="I72"/>
      <c r="J72"/>
      <c r="K72"/>
      <c r="L72"/>
      <c r="O72"/>
      <c r="P72"/>
      <c r="Q72"/>
      <c r="R72"/>
      <c r="S72"/>
      <c r="Z72"/>
      <c r="AG72"/>
      <c r="AH72"/>
      <c r="AP72"/>
      <c r="AX72"/>
      <c r="BI72"/>
      <c r="BM72"/>
      <c r="BU72"/>
    </row>
    <row r="73" spans="1:73">
      <c r="A73" s="4">
        <v>36480</v>
      </c>
      <c r="B73">
        <v>10.5</v>
      </c>
      <c r="C73">
        <v>11.5</v>
      </c>
      <c r="D73">
        <v>13</v>
      </c>
      <c r="I73"/>
      <c r="J73"/>
      <c r="K73"/>
      <c r="L73"/>
      <c r="O73"/>
      <c r="P73"/>
      <c r="Q73"/>
      <c r="R73"/>
      <c r="S73"/>
      <c r="Z73"/>
      <c r="AG73"/>
      <c r="AH73"/>
      <c r="AP73"/>
      <c r="AX73"/>
      <c r="BI73"/>
      <c r="BM73"/>
      <c r="BU73"/>
    </row>
    <row r="74" spans="1:73">
      <c r="I74"/>
      <c r="J74"/>
      <c r="K74"/>
      <c r="L74"/>
      <c r="O74"/>
      <c r="P74"/>
      <c r="Q74"/>
      <c r="R74"/>
      <c r="S74"/>
      <c r="Z74"/>
      <c r="AG74"/>
      <c r="AH74"/>
      <c r="AP74"/>
      <c r="AX74"/>
      <c r="BI74"/>
      <c r="BM74"/>
      <c r="BU74"/>
    </row>
    <row r="75" spans="1:73">
      <c r="A75" t="s">
        <v>277</v>
      </c>
      <c r="B75">
        <v>32</v>
      </c>
      <c r="C75">
        <v>28</v>
      </c>
      <c r="D75">
        <v>31</v>
      </c>
      <c r="I75"/>
      <c r="J75"/>
      <c r="K75"/>
      <c r="L75"/>
      <c r="O75"/>
      <c r="P75"/>
      <c r="Q75"/>
      <c r="R75"/>
      <c r="S75"/>
      <c r="Z75"/>
      <c r="AG75"/>
      <c r="AH75"/>
      <c r="AP75"/>
      <c r="AX75"/>
      <c r="BI75"/>
      <c r="BM75"/>
      <c r="BU75"/>
    </row>
    <row r="76" spans="1:73">
      <c r="A76" s="4">
        <v>36490</v>
      </c>
      <c r="B76">
        <v>8.8000000000000007</v>
      </c>
      <c r="C76">
        <v>7.5</v>
      </c>
      <c r="D76">
        <v>6.5</v>
      </c>
      <c r="I76"/>
      <c r="J76"/>
      <c r="K76"/>
      <c r="L76"/>
      <c r="O76"/>
      <c r="P76"/>
      <c r="Q76"/>
      <c r="R76"/>
      <c r="S76"/>
      <c r="Z76"/>
      <c r="AG76"/>
      <c r="AH76"/>
      <c r="AP76"/>
      <c r="AX76"/>
      <c r="BI76"/>
      <c r="BM76"/>
      <c r="BU76"/>
    </row>
    <row r="77" spans="1:73">
      <c r="A77"/>
      <c r="B77"/>
      <c r="C77"/>
      <c r="D77"/>
      <c r="I77"/>
      <c r="J77"/>
      <c r="K77"/>
      <c r="L77"/>
      <c r="O77"/>
      <c r="P77"/>
      <c r="Q77"/>
      <c r="R77"/>
      <c r="S77"/>
      <c r="Z77"/>
      <c r="AG77"/>
      <c r="AH77"/>
      <c r="AP77"/>
      <c r="AX77"/>
      <c r="BI77"/>
      <c r="BM77"/>
      <c r="BU77"/>
    </row>
    <row r="78" spans="1:73">
      <c r="A78" s="4">
        <v>36494</v>
      </c>
      <c r="B78">
        <v>10.5</v>
      </c>
      <c r="C78">
        <v>17</v>
      </c>
      <c r="D78">
        <v>20</v>
      </c>
      <c r="I78"/>
      <c r="J78"/>
      <c r="K78"/>
      <c r="L78"/>
      <c r="O78"/>
      <c r="P78"/>
      <c r="Q78"/>
      <c r="R78"/>
      <c r="S78"/>
      <c r="Z78"/>
      <c r="AG78"/>
      <c r="AH78"/>
      <c r="AP78"/>
      <c r="AX78"/>
      <c r="BI78"/>
      <c r="BM78"/>
      <c r="BU78"/>
    </row>
    <row r="79" spans="1:73">
      <c r="A79" s="4">
        <v>36496</v>
      </c>
      <c r="B79">
        <v>12.5</v>
      </c>
      <c r="C79">
        <v>11.5</v>
      </c>
      <c r="D79">
        <v>9</v>
      </c>
      <c r="I79"/>
      <c r="J79"/>
      <c r="K79"/>
      <c r="L79"/>
      <c r="O79"/>
      <c r="P79"/>
      <c r="Q79"/>
      <c r="R79"/>
      <c r="S79"/>
      <c r="Z79"/>
      <c r="AG79"/>
      <c r="AH79"/>
      <c r="AP79"/>
      <c r="AX79"/>
      <c r="BI79"/>
      <c r="BM79"/>
      <c r="BU79"/>
    </row>
    <row r="80" spans="1:73">
      <c r="A80" s="4">
        <v>36497</v>
      </c>
      <c r="B80">
        <v>3</v>
      </c>
      <c r="C80">
        <v>2.7</v>
      </c>
      <c r="D80">
        <v>3.7</v>
      </c>
      <c r="I80"/>
      <c r="J80"/>
      <c r="K80"/>
      <c r="L80"/>
      <c r="O80"/>
      <c r="P80"/>
      <c r="Q80"/>
      <c r="R80"/>
      <c r="S80"/>
      <c r="Z80"/>
      <c r="AG80"/>
      <c r="AH80"/>
      <c r="AP80"/>
      <c r="AX80"/>
      <c r="BI80"/>
      <c r="BM80"/>
      <c r="BU80"/>
    </row>
    <row r="81" spans="1:73">
      <c r="A81" s="4">
        <v>36502</v>
      </c>
      <c r="B81">
        <v>33</v>
      </c>
      <c r="C81">
        <v>33</v>
      </c>
      <c r="D81">
        <v>33</v>
      </c>
      <c r="I81"/>
      <c r="J81"/>
      <c r="K81"/>
      <c r="L81"/>
      <c r="O81"/>
      <c r="P81"/>
      <c r="Q81"/>
      <c r="R81"/>
      <c r="S81"/>
      <c r="Z81"/>
      <c r="AG81"/>
      <c r="AH81"/>
      <c r="AP81"/>
      <c r="AX81"/>
      <c r="BI81"/>
      <c r="BM81"/>
      <c r="BU81"/>
    </row>
    <row r="82" spans="1:73">
      <c r="A82" s="4">
        <v>36506</v>
      </c>
      <c r="B82">
        <v>32</v>
      </c>
      <c r="C82">
        <v>32</v>
      </c>
      <c r="D82">
        <v>32</v>
      </c>
      <c r="I82"/>
      <c r="J82"/>
      <c r="K82"/>
      <c r="L82"/>
      <c r="O82"/>
      <c r="P82"/>
      <c r="Q82"/>
      <c r="R82"/>
      <c r="S82"/>
      <c r="Z82"/>
      <c r="AG82"/>
      <c r="AH82"/>
      <c r="AP82"/>
      <c r="AX82"/>
      <c r="BI82"/>
      <c r="BM82"/>
      <c r="BU82"/>
    </row>
    <row r="83" spans="1:73">
      <c r="I83"/>
      <c r="J83"/>
      <c r="K83"/>
      <c r="L83"/>
      <c r="O83"/>
      <c r="P83"/>
      <c r="Q83"/>
      <c r="R83"/>
      <c r="S83"/>
      <c r="Z83"/>
      <c r="AG83"/>
      <c r="AH83"/>
      <c r="AP83"/>
      <c r="AX83"/>
      <c r="BI83"/>
      <c r="BM83"/>
      <c r="BU83"/>
    </row>
    <row r="84" spans="1:73">
      <c r="A84" s="4">
        <v>36526</v>
      </c>
      <c r="B84">
        <v>5.6</v>
      </c>
      <c r="C84">
        <v>2.4</v>
      </c>
      <c r="D84">
        <v>2</v>
      </c>
      <c r="I84"/>
      <c r="J84"/>
      <c r="K84"/>
      <c r="L84"/>
      <c r="O84"/>
      <c r="P84"/>
      <c r="Q84"/>
      <c r="R84"/>
      <c r="S84"/>
      <c r="Z84"/>
      <c r="AG84"/>
      <c r="AH84"/>
      <c r="AP84"/>
      <c r="AX84"/>
      <c r="BI84"/>
      <c r="BM84"/>
      <c r="BU84"/>
    </row>
    <row r="85" spans="1:73">
      <c r="A85" s="4">
        <v>36532</v>
      </c>
      <c r="B85">
        <v>0.5</v>
      </c>
      <c r="C85">
        <v>0.3</v>
      </c>
      <c r="D85">
        <v>0.3</v>
      </c>
      <c r="I85"/>
      <c r="J85"/>
      <c r="K85"/>
      <c r="L85"/>
      <c r="O85"/>
      <c r="P85"/>
      <c r="Q85"/>
      <c r="R85"/>
      <c r="S85"/>
      <c r="Z85"/>
      <c r="AG85"/>
      <c r="AH85"/>
      <c r="AP85"/>
      <c r="AX85"/>
      <c r="BI85"/>
      <c r="BM85"/>
      <c r="BU85"/>
    </row>
    <row r="86" spans="1:73">
      <c r="A86" s="4">
        <v>36539</v>
      </c>
      <c r="B86">
        <v>12.5</v>
      </c>
      <c r="C86">
        <v>15.5</v>
      </c>
      <c r="D86">
        <v>16</v>
      </c>
      <c r="I86"/>
      <c r="J86"/>
      <c r="K86"/>
      <c r="L86"/>
      <c r="O86"/>
      <c r="P86"/>
      <c r="Q86"/>
      <c r="R86"/>
      <c r="S86"/>
      <c r="Z86"/>
      <c r="AG86"/>
      <c r="AH86"/>
      <c r="AP86"/>
      <c r="AX86"/>
      <c r="BI86"/>
      <c r="BM86"/>
      <c r="BU86"/>
    </row>
    <row r="87" spans="1:73">
      <c r="A87" s="4">
        <v>36531</v>
      </c>
      <c r="B87">
        <v>2.5</v>
      </c>
      <c r="C87">
        <v>3</v>
      </c>
      <c r="D87">
        <v>3</v>
      </c>
      <c r="I87"/>
      <c r="J87"/>
      <c r="K87"/>
      <c r="L87"/>
      <c r="O87"/>
      <c r="P87"/>
      <c r="Q87"/>
      <c r="R87"/>
      <c r="S87"/>
      <c r="Z87"/>
      <c r="AG87"/>
      <c r="AH87"/>
      <c r="AP87"/>
      <c r="AX87"/>
      <c r="BI87"/>
      <c r="BM87"/>
      <c r="BU87"/>
    </row>
    <row r="88" spans="1:73">
      <c r="A88" s="4">
        <v>36538</v>
      </c>
      <c r="B88">
        <v>1.2</v>
      </c>
      <c r="C88">
        <v>0.8</v>
      </c>
      <c r="D88">
        <v>0.7</v>
      </c>
      <c r="I88"/>
      <c r="J88"/>
      <c r="K88"/>
      <c r="L88"/>
      <c r="O88"/>
      <c r="P88"/>
      <c r="Q88"/>
      <c r="R88"/>
      <c r="S88"/>
      <c r="Z88"/>
      <c r="AG88"/>
      <c r="AH88"/>
      <c r="AP88"/>
      <c r="AX88"/>
      <c r="BI88"/>
      <c r="BM88"/>
      <c r="BU88"/>
    </row>
    <row r="89" spans="1:73">
      <c r="A89" s="4">
        <v>36549</v>
      </c>
      <c r="B89">
        <v>30</v>
      </c>
      <c r="C89">
        <v>28</v>
      </c>
      <c r="D89">
        <v>26.5</v>
      </c>
      <c r="I89"/>
      <c r="J89"/>
      <c r="K89"/>
      <c r="L89"/>
      <c r="O89"/>
      <c r="P89"/>
      <c r="Q89"/>
      <c r="R89"/>
      <c r="S89"/>
      <c r="Z89"/>
      <c r="AG89"/>
      <c r="AH89"/>
      <c r="AP89"/>
      <c r="AX89"/>
      <c r="BI89"/>
      <c r="BM89"/>
      <c r="BU89"/>
    </row>
    <row r="90" spans="1:73">
      <c r="A90" s="20" t="s">
        <v>276</v>
      </c>
      <c r="B90" s="21">
        <v>80</v>
      </c>
      <c r="C90" s="21">
        <v>76</v>
      </c>
      <c r="D90" s="21">
        <v>63</v>
      </c>
      <c r="E90" s="41"/>
      <c r="F90" s="15"/>
      <c r="G90" s="21" t="s">
        <v>443</v>
      </c>
      <c r="I90"/>
      <c r="J90"/>
      <c r="K90"/>
      <c r="L90"/>
      <c r="O90"/>
      <c r="P90"/>
      <c r="Q90"/>
      <c r="R90"/>
      <c r="S90"/>
      <c r="Z90"/>
      <c r="AG90"/>
      <c r="AH90"/>
      <c r="AP90"/>
      <c r="AX90"/>
      <c r="BI90"/>
      <c r="BM90"/>
      <c r="BU90"/>
    </row>
    <row r="91" spans="1:73">
      <c r="A91"/>
      <c r="B91"/>
      <c r="C91"/>
      <c r="D91" s="9"/>
      <c r="E91" s="42"/>
      <c r="F91" s="45"/>
      <c r="I91"/>
      <c r="J91"/>
      <c r="K91"/>
      <c r="L91"/>
      <c r="O91"/>
      <c r="P91"/>
      <c r="Q91"/>
      <c r="R91"/>
      <c r="S91"/>
      <c r="Z91"/>
      <c r="AG91"/>
      <c r="AH91"/>
      <c r="AP91"/>
      <c r="AX91"/>
      <c r="BI91"/>
      <c r="BM91"/>
      <c r="BU91"/>
    </row>
    <row r="92" spans="1:73">
      <c r="A92" s="4">
        <v>36561</v>
      </c>
      <c r="B92">
        <v>6.6</v>
      </c>
      <c r="C92">
        <v>9</v>
      </c>
      <c r="D92">
        <v>8</v>
      </c>
      <c r="I92"/>
      <c r="J92"/>
      <c r="K92"/>
      <c r="L92"/>
      <c r="O92"/>
      <c r="P92"/>
      <c r="Q92"/>
      <c r="R92"/>
      <c r="S92"/>
      <c r="Z92"/>
      <c r="AG92"/>
      <c r="AH92"/>
      <c r="AP92"/>
      <c r="AX92"/>
      <c r="BI92"/>
      <c r="BM92"/>
      <c r="BU92"/>
    </row>
    <row r="93" spans="1:73">
      <c r="A93" s="4">
        <v>36573</v>
      </c>
      <c r="B93">
        <v>4.5999999999999996</v>
      </c>
      <c r="C93">
        <v>5.4</v>
      </c>
      <c r="D93">
        <v>7</v>
      </c>
      <c r="I93"/>
      <c r="J93"/>
      <c r="K93"/>
      <c r="L93"/>
      <c r="O93"/>
      <c r="P93"/>
      <c r="Q93"/>
      <c r="R93"/>
      <c r="S93"/>
      <c r="Z93"/>
      <c r="AG93"/>
      <c r="AH93"/>
      <c r="AP93"/>
      <c r="AX93"/>
      <c r="BI93"/>
      <c r="BM93"/>
      <c r="BU93"/>
    </row>
    <row r="94" spans="1:73">
      <c r="A94" s="4">
        <v>36578</v>
      </c>
      <c r="B94">
        <v>2</v>
      </c>
      <c r="C94">
        <v>1.4</v>
      </c>
      <c r="D94">
        <v>1</v>
      </c>
      <c r="I94"/>
      <c r="J94"/>
      <c r="K94"/>
      <c r="L94"/>
      <c r="O94"/>
      <c r="P94"/>
      <c r="Q94"/>
      <c r="R94"/>
      <c r="S94"/>
      <c r="Z94"/>
      <c r="AG94"/>
      <c r="AH94"/>
      <c r="AP94"/>
      <c r="AX94"/>
      <c r="BI94"/>
      <c r="BM94"/>
      <c r="BU94"/>
    </row>
    <row r="95" spans="1:73">
      <c r="A95"/>
      <c r="B95"/>
      <c r="C95"/>
      <c r="D95"/>
      <c r="I95"/>
      <c r="J95"/>
      <c r="K95"/>
      <c r="L95"/>
      <c r="O95"/>
      <c r="P95"/>
      <c r="Q95"/>
      <c r="R95"/>
      <c r="S95"/>
      <c r="Z95"/>
      <c r="AG95"/>
      <c r="AH95"/>
      <c r="AP95"/>
      <c r="AX95"/>
      <c r="BI95"/>
      <c r="BM95"/>
      <c r="BU95"/>
    </row>
    <row r="96" spans="1:73">
      <c r="A96" s="4">
        <v>36593</v>
      </c>
      <c r="B96">
        <v>6</v>
      </c>
      <c r="C96">
        <v>8.1</v>
      </c>
      <c r="D96">
        <v>7</v>
      </c>
      <c r="I96"/>
      <c r="J96"/>
      <c r="K96"/>
      <c r="L96"/>
      <c r="O96"/>
      <c r="P96"/>
      <c r="Q96"/>
      <c r="R96"/>
      <c r="S96"/>
      <c r="Z96"/>
      <c r="AG96"/>
      <c r="AH96"/>
      <c r="AP96"/>
      <c r="AX96"/>
      <c r="BI96"/>
      <c r="BM96"/>
      <c r="BU96"/>
    </row>
    <row r="97" spans="1:73">
      <c r="A97" s="4">
        <v>36610</v>
      </c>
      <c r="B97">
        <v>78</v>
      </c>
      <c r="C97">
        <v>77</v>
      </c>
      <c r="D97">
        <v>80</v>
      </c>
      <c r="I97"/>
      <c r="J97"/>
      <c r="K97"/>
      <c r="L97"/>
      <c r="O97"/>
      <c r="P97"/>
      <c r="Q97"/>
      <c r="R97"/>
      <c r="S97"/>
      <c r="Z97"/>
      <c r="AG97"/>
      <c r="AH97"/>
      <c r="AP97"/>
      <c r="AX97"/>
      <c r="BI97"/>
      <c r="BM97"/>
      <c r="BU97"/>
    </row>
    <row r="98" spans="1:73">
      <c r="A98" s="4">
        <v>36615</v>
      </c>
      <c r="B98">
        <v>12.5</v>
      </c>
      <c r="C98">
        <v>13</v>
      </c>
      <c r="D98">
        <v>13.6</v>
      </c>
      <c r="I98"/>
      <c r="J98"/>
      <c r="K98"/>
      <c r="L98"/>
      <c r="O98"/>
      <c r="P98"/>
      <c r="Q98"/>
      <c r="R98"/>
      <c r="S98"/>
      <c r="Z98"/>
      <c r="AG98"/>
      <c r="AH98"/>
      <c r="AP98"/>
      <c r="AX98"/>
      <c r="BI98"/>
      <c r="BM98"/>
      <c r="BU98"/>
    </row>
    <row r="99" spans="1:73">
      <c r="A99"/>
      <c r="B99"/>
      <c r="C99"/>
      <c r="D99"/>
    </row>
    <row r="100" spans="1:73">
      <c r="A100" s="4">
        <v>36616</v>
      </c>
      <c r="B100">
        <v>36</v>
      </c>
      <c r="C100">
        <v>41</v>
      </c>
      <c r="D100">
        <v>37</v>
      </c>
    </row>
    <row r="101" spans="1:73">
      <c r="A101" s="4">
        <v>36621</v>
      </c>
      <c r="B101">
        <v>9</v>
      </c>
      <c r="C101">
        <v>12</v>
      </c>
      <c r="D101">
        <v>7</v>
      </c>
    </row>
    <row r="102" spans="1:73">
      <c r="A102" s="4">
        <v>36621</v>
      </c>
      <c r="B102">
        <v>0.9</v>
      </c>
      <c r="C102">
        <v>1.8</v>
      </c>
      <c r="D102">
        <v>2.2000000000000002</v>
      </c>
    </row>
    <row r="103" spans="1:73">
      <c r="A103" s="4">
        <v>36628</v>
      </c>
      <c r="B103">
        <v>40</v>
      </c>
      <c r="C103">
        <v>27.5</v>
      </c>
      <c r="D103">
        <v>31</v>
      </c>
    </row>
    <row r="104" spans="1:73">
      <c r="A104" s="4">
        <v>36636</v>
      </c>
      <c r="B104">
        <v>4.5999999999999996</v>
      </c>
      <c r="C104">
        <v>4</v>
      </c>
      <c r="D104">
        <v>6</v>
      </c>
    </row>
    <row r="105" spans="1:73">
      <c r="A105" s="4">
        <v>36639</v>
      </c>
      <c r="B105">
        <v>2.6</v>
      </c>
      <c r="C105">
        <v>2.2000000000000002</v>
      </c>
      <c r="D105">
        <v>2.4</v>
      </c>
    </row>
    <row r="106" spans="1:73">
      <c r="A106" s="4">
        <v>36641</v>
      </c>
      <c r="B106">
        <v>40</v>
      </c>
      <c r="C106">
        <v>28</v>
      </c>
      <c r="D106">
        <v>23.5</v>
      </c>
    </row>
    <row r="107" spans="1:73">
      <c r="A107" s="4">
        <v>36642</v>
      </c>
      <c r="B107">
        <v>89</v>
      </c>
      <c r="C107">
        <v>81</v>
      </c>
      <c r="D107">
        <v>81</v>
      </c>
    </row>
    <row r="108" spans="1:73">
      <c r="A108"/>
      <c r="B108"/>
      <c r="C108"/>
      <c r="D108"/>
    </row>
    <row r="109" spans="1:73">
      <c r="A109" s="4">
        <v>36649</v>
      </c>
      <c r="B109">
        <v>32</v>
      </c>
      <c r="C109">
        <v>33</v>
      </c>
      <c r="D109">
        <v>35</v>
      </c>
    </row>
    <row r="110" spans="1:73">
      <c r="A110" s="4">
        <v>36650</v>
      </c>
      <c r="B110">
        <v>3.2</v>
      </c>
      <c r="C110">
        <v>3</v>
      </c>
      <c r="D110">
        <v>5</v>
      </c>
    </row>
    <row r="111" spans="1:73">
      <c r="A111" s="4">
        <v>36664</v>
      </c>
      <c r="B111">
        <v>3.2</v>
      </c>
      <c r="C111">
        <v>3.2</v>
      </c>
      <c r="D111">
        <v>4.2</v>
      </c>
    </row>
    <row r="112" spans="1:73">
      <c r="A112"/>
      <c r="B112"/>
      <c r="C112"/>
      <c r="D112"/>
    </row>
    <row r="113" spans="1:4">
      <c r="A113" s="4">
        <v>36712</v>
      </c>
      <c r="B113">
        <v>2.8</v>
      </c>
      <c r="C113">
        <v>2</v>
      </c>
      <c r="D113">
        <v>1</v>
      </c>
    </row>
    <row r="114" spans="1:4">
      <c r="A114" s="4">
        <v>36713</v>
      </c>
      <c r="B114">
        <v>0.5</v>
      </c>
      <c r="C114">
        <v>1.6</v>
      </c>
      <c r="D114">
        <v>3</v>
      </c>
    </row>
    <row r="115" spans="1:4">
      <c r="A115" s="4">
        <v>36730</v>
      </c>
      <c r="B115">
        <v>1.4</v>
      </c>
      <c r="C115">
        <v>2.4</v>
      </c>
      <c r="D115">
        <v>2.4</v>
      </c>
    </row>
    <row r="116" spans="1:4">
      <c r="A116" s="4">
        <v>36735</v>
      </c>
      <c r="B116">
        <v>18</v>
      </c>
      <c r="C116">
        <v>29</v>
      </c>
      <c r="D116">
        <v>33</v>
      </c>
    </row>
    <row r="117" spans="1:4">
      <c r="A117" s="4">
        <v>36736</v>
      </c>
      <c r="B117">
        <v>0.8</v>
      </c>
      <c r="C117">
        <v>1.2</v>
      </c>
      <c r="D117">
        <v>1</v>
      </c>
    </row>
    <row r="118" spans="1:4">
      <c r="A118" s="4">
        <v>36727</v>
      </c>
      <c r="B118">
        <v>5.9</v>
      </c>
      <c r="C118">
        <v>6</v>
      </c>
      <c r="D118">
        <v>6.5</v>
      </c>
    </row>
    <row r="119" spans="1:4">
      <c r="A119"/>
      <c r="B119"/>
      <c r="C119"/>
      <c r="D119"/>
    </row>
    <row r="120" spans="1:4">
      <c r="A120" s="4">
        <v>36739</v>
      </c>
      <c r="B120">
        <v>12.5</v>
      </c>
      <c r="C120">
        <v>12.5</v>
      </c>
      <c r="D120">
        <v>12</v>
      </c>
    </row>
    <row r="121" spans="1:4">
      <c r="A121" s="4">
        <v>36748</v>
      </c>
      <c r="B121">
        <v>3.8</v>
      </c>
      <c r="C121">
        <v>12</v>
      </c>
      <c r="D121">
        <v>14</v>
      </c>
    </row>
    <row r="122" spans="1:4">
      <c r="A122" s="4">
        <v>36753</v>
      </c>
      <c r="B122">
        <v>26</v>
      </c>
      <c r="C122">
        <v>22.5</v>
      </c>
      <c r="D122">
        <v>22</v>
      </c>
    </row>
    <row r="123" spans="1:4">
      <c r="A123" s="4">
        <v>36755</v>
      </c>
      <c r="B123">
        <v>6.4</v>
      </c>
      <c r="C123">
        <v>7.2</v>
      </c>
      <c r="D123">
        <v>8</v>
      </c>
    </row>
    <row r="124" spans="1:4">
      <c r="A124" s="4">
        <v>36765</v>
      </c>
      <c r="B124">
        <v>3</v>
      </c>
      <c r="C124">
        <v>3</v>
      </c>
      <c r="D124">
        <v>6.2</v>
      </c>
    </row>
    <row r="125" spans="1:4">
      <c r="A125" s="4">
        <v>36767</v>
      </c>
      <c r="B125">
        <v>8.5</v>
      </c>
      <c r="C125">
        <v>13.5</v>
      </c>
      <c r="D125">
        <v>18.5</v>
      </c>
    </row>
    <row r="126" spans="1:4">
      <c r="A126"/>
      <c r="B126"/>
      <c r="C126"/>
      <c r="D126"/>
    </row>
    <row r="127" spans="1:4">
      <c r="A127" s="4">
        <v>36782</v>
      </c>
      <c r="B127">
        <v>0</v>
      </c>
      <c r="C127">
        <v>0.7</v>
      </c>
      <c r="D127">
        <v>1.6</v>
      </c>
    </row>
    <row r="128" spans="1:4">
      <c r="A128" s="4">
        <v>36785</v>
      </c>
      <c r="B128">
        <v>0.5</v>
      </c>
      <c r="C128">
        <v>0.5</v>
      </c>
      <c r="D128">
        <v>1</v>
      </c>
    </row>
    <row r="129" spans="1:4">
      <c r="A129" s="4">
        <v>36776</v>
      </c>
      <c r="B129">
        <v>0.7</v>
      </c>
      <c r="C129">
        <v>2</v>
      </c>
      <c r="D129">
        <v>0</v>
      </c>
    </row>
    <row r="130" spans="1:4">
      <c r="A130" s="4">
        <v>36795</v>
      </c>
      <c r="B130">
        <v>40</v>
      </c>
      <c r="C130">
        <v>54</v>
      </c>
      <c r="D130">
        <v>51</v>
      </c>
    </row>
    <row r="131" spans="1:4">
      <c r="A131"/>
      <c r="B131"/>
      <c r="C131"/>
      <c r="D131"/>
    </row>
    <row r="132" spans="1:4">
      <c r="A132" s="4">
        <v>36817</v>
      </c>
      <c r="B132">
        <v>3.2</v>
      </c>
      <c r="C132">
        <v>4.8</v>
      </c>
      <c r="D132">
        <v>7</v>
      </c>
    </row>
    <row r="133" spans="1:4">
      <c r="A133" s="4">
        <v>36825</v>
      </c>
      <c r="B133">
        <v>9.5</v>
      </c>
      <c r="C133">
        <v>10.199999999999999</v>
      </c>
      <c r="D133">
        <v>10.1</v>
      </c>
    </row>
    <row r="134" spans="1:4">
      <c r="A134" s="4">
        <v>36826</v>
      </c>
      <c r="B134">
        <v>2.2000000000000002</v>
      </c>
      <c r="C134">
        <v>2.8</v>
      </c>
      <c r="D134">
        <v>3</v>
      </c>
    </row>
    <row r="135" spans="1:4">
      <c r="A135" s="4">
        <v>36822</v>
      </c>
      <c r="B135">
        <v>1</v>
      </c>
      <c r="C135">
        <v>2</v>
      </c>
      <c r="D135">
        <v>2.2000000000000002</v>
      </c>
    </row>
    <row r="136" spans="1:4">
      <c r="A136" s="4"/>
      <c r="B136"/>
      <c r="C136"/>
      <c r="D136"/>
    </row>
    <row r="137" spans="1:4">
      <c r="A137" s="4">
        <v>36803</v>
      </c>
      <c r="B137">
        <v>4.4000000000000004</v>
      </c>
      <c r="C137">
        <v>7.8</v>
      </c>
      <c r="D137">
        <v>16</v>
      </c>
    </row>
    <row r="138" spans="1:4">
      <c r="A138" s="4"/>
      <c r="B138"/>
      <c r="C138"/>
      <c r="D138"/>
    </row>
    <row r="139" spans="1:4">
      <c r="A139" s="4">
        <v>36828</v>
      </c>
      <c r="B139">
        <v>7</v>
      </c>
      <c r="C139">
        <v>7.2</v>
      </c>
      <c r="D139">
        <v>8</v>
      </c>
    </row>
    <row r="140" spans="1:4">
      <c r="A140"/>
      <c r="B140"/>
      <c r="C140"/>
      <c r="D140"/>
    </row>
    <row r="141" spans="1:4">
      <c r="A141" s="4">
        <v>36836</v>
      </c>
      <c r="B141">
        <v>3.4</v>
      </c>
      <c r="C141">
        <v>9.8000000000000007</v>
      </c>
      <c r="D141">
        <v>11</v>
      </c>
    </row>
    <row r="142" spans="1:4">
      <c r="A142" s="4">
        <v>36830</v>
      </c>
      <c r="B142">
        <v>1.2</v>
      </c>
      <c r="C142">
        <v>1.2</v>
      </c>
      <c r="D142">
        <v>1</v>
      </c>
    </row>
    <row r="143" spans="1:4">
      <c r="A143" s="4"/>
      <c r="B143"/>
      <c r="C143"/>
      <c r="D143"/>
    </row>
    <row r="144" spans="1:4">
      <c r="A144" s="4">
        <v>36832</v>
      </c>
      <c r="B144">
        <v>2.4</v>
      </c>
      <c r="C144">
        <v>4.2</v>
      </c>
      <c r="D144">
        <v>4.2</v>
      </c>
    </row>
    <row r="145" spans="1:4">
      <c r="A145" s="4">
        <v>36833</v>
      </c>
      <c r="B145">
        <v>24</v>
      </c>
      <c r="C145">
        <v>20</v>
      </c>
      <c r="D145">
        <v>22</v>
      </c>
    </row>
    <row r="146" spans="1:4">
      <c r="A146" s="4">
        <v>36838</v>
      </c>
      <c r="B146">
        <v>52</v>
      </c>
      <c r="C146">
        <v>54.5</v>
      </c>
      <c r="D146">
        <v>72.099999999999994</v>
      </c>
    </row>
    <row r="147" spans="1:4">
      <c r="A147" s="4">
        <v>36842</v>
      </c>
      <c r="B147">
        <v>2</v>
      </c>
      <c r="C147">
        <v>1.8</v>
      </c>
      <c r="D147">
        <v>1.8</v>
      </c>
    </row>
    <row r="148" spans="1:4">
      <c r="A148" s="4">
        <v>36844</v>
      </c>
      <c r="B148">
        <v>1.8</v>
      </c>
      <c r="C148">
        <v>1.4</v>
      </c>
      <c r="D148">
        <v>1.8</v>
      </c>
    </row>
    <row r="149" spans="1:4">
      <c r="A149" s="4">
        <v>36848</v>
      </c>
      <c r="B149">
        <v>6.5</v>
      </c>
      <c r="C149">
        <v>6.9</v>
      </c>
      <c r="D149">
        <v>10.5</v>
      </c>
    </row>
    <row r="150" spans="1:4">
      <c r="A150" s="4">
        <v>36849</v>
      </c>
      <c r="B150">
        <v>1</v>
      </c>
      <c r="C150">
        <v>1</v>
      </c>
      <c r="D150">
        <v>1</v>
      </c>
    </row>
    <row r="151" spans="1:4">
      <c r="A151" s="4">
        <v>36851</v>
      </c>
      <c r="B151">
        <v>9.4</v>
      </c>
      <c r="C151">
        <v>7.4</v>
      </c>
      <c r="D151">
        <v>6.8</v>
      </c>
    </row>
    <row r="152" spans="1:4">
      <c r="A152" s="4">
        <v>36852</v>
      </c>
      <c r="B152">
        <v>2.6</v>
      </c>
      <c r="C152">
        <v>4</v>
      </c>
      <c r="D152">
        <v>5</v>
      </c>
    </row>
    <row r="153" spans="1:4">
      <c r="A153" s="4">
        <v>36854</v>
      </c>
      <c r="B153">
        <v>30</v>
      </c>
      <c r="C153">
        <v>35</v>
      </c>
      <c r="D153">
        <v>22.5</v>
      </c>
    </row>
    <row r="154" spans="1:4">
      <c r="A154"/>
      <c r="B154"/>
      <c r="C154"/>
      <c r="D154"/>
    </row>
    <row r="155" spans="1:4">
      <c r="A155" s="4">
        <v>36866</v>
      </c>
      <c r="B155">
        <v>4</v>
      </c>
      <c r="C155">
        <v>5</v>
      </c>
      <c r="D155">
        <v>4.5999999999999996</v>
      </c>
    </row>
    <row r="157" spans="1:4">
      <c r="A157" s="4">
        <v>36867</v>
      </c>
      <c r="B157">
        <v>2.2000000000000002</v>
      </c>
      <c r="C157">
        <v>2.4</v>
      </c>
      <c r="D157">
        <v>2.8</v>
      </c>
    </row>
    <row r="159" spans="1:4">
      <c r="A159" s="38" t="s">
        <v>70</v>
      </c>
      <c r="B159" s="2">
        <v>1.8</v>
      </c>
      <c r="C159" s="2">
        <v>0.5</v>
      </c>
      <c r="D159" s="2">
        <v>0</v>
      </c>
    </row>
    <row r="160" spans="1:4">
      <c r="A160" s="14" t="s">
        <v>71</v>
      </c>
      <c r="B160" s="2">
        <v>17.5</v>
      </c>
      <c r="C160" s="2">
        <v>14.5</v>
      </c>
      <c r="D160" s="2">
        <v>14.5</v>
      </c>
    </row>
    <row r="162" spans="1:7">
      <c r="A162" s="14" t="s">
        <v>72</v>
      </c>
      <c r="B162" s="2">
        <v>10</v>
      </c>
      <c r="C162" s="2">
        <v>13</v>
      </c>
      <c r="D162" s="2">
        <v>11.5</v>
      </c>
    </row>
    <row r="164" spans="1:7">
      <c r="A164" s="14" t="s">
        <v>73</v>
      </c>
      <c r="B164" s="2">
        <v>35</v>
      </c>
      <c r="C164" s="2">
        <v>33</v>
      </c>
      <c r="D164" s="2">
        <v>31</v>
      </c>
    </row>
    <row r="165" spans="1:7">
      <c r="A165" s="14" t="s">
        <v>76</v>
      </c>
      <c r="B165" s="2">
        <v>2.5</v>
      </c>
      <c r="C165" s="2">
        <v>6</v>
      </c>
      <c r="D165" s="2">
        <v>12.5</v>
      </c>
    </row>
    <row r="166" spans="1:7">
      <c r="A166" s="14" t="s">
        <v>74</v>
      </c>
      <c r="B166" s="2">
        <v>3</v>
      </c>
      <c r="C166" s="2">
        <v>3</v>
      </c>
      <c r="D166" s="2">
        <v>3.5</v>
      </c>
    </row>
    <row r="167" spans="1:7">
      <c r="A167" s="14" t="s">
        <v>77</v>
      </c>
      <c r="B167" s="2">
        <v>0.4</v>
      </c>
      <c r="C167" s="2">
        <v>2.6</v>
      </c>
      <c r="D167" s="2">
        <v>6.5</v>
      </c>
    </row>
    <row r="168" spans="1:7">
      <c r="A168" s="14" t="s">
        <v>75</v>
      </c>
      <c r="B168" s="2">
        <v>6.5</v>
      </c>
      <c r="C168" s="2">
        <v>4.2</v>
      </c>
      <c r="D168" s="2">
        <v>8.5</v>
      </c>
    </row>
    <row r="170" spans="1:7">
      <c r="A170" s="14" t="s">
        <v>78</v>
      </c>
      <c r="B170" s="2">
        <v>93</v>
      </c>
      <c r="C170" s="2">
        <v>80</v>
      </c>
      <c r="D170" s="2">
        <v>90</v>
      </c>
      <c r="G170" t="s">
        <v>86</v>
      </c>
    </row>
    <row r="171" spans="1:7">
      <c r="A171" s="14" t="s">
        <v>79</v>
      </c>
      <c r="B171" s="2">
        <v>10.199999999999999</v>
      </c>
      <c r="C171" s="2">
        <v>11</v>
      </c>
      <c r="D171" s="2">
        <v>12.5</v>
      </c>
    </row>
    <row r="172" spans="1:7">
      <c r="A172" s="14" t="s">
        <v>80</v>
      </c>
      <c r="B172" s="2">
        <v>0</v>
      </c>
      <c r="C172" s="2">
        <v>1.2</v>
      </c>
      <c r="D172" s="2">
        <v>1.8</v>
      </c>
    </row>
    <row r="173" spans="1:7">
      <c r="A173" s="14" t="s">
        <v>81</v>
      </c>
      <c r="B173" s="2">
        <v>6</v>
      </c>
      <c r="C173" s="2">
        <v>3.4</v>
      </c>
      <c r="D173" s="2">
        <v>2</v>
      </c>
    </row>
    <row r="174" spans="1:7">
      <c r="A174" s="14" t="s">
        <v>82</v>
      </c>
      <c r="B174" s="2">
        <v>0.6</v>
      </c>
      <c r="C174" s="2">
        <v>0.8</v>
      </c>
      <c r="D174" s="2">
        <v>0.6</v>
      </c>
    </row>
    <row r="175" spans="1:7">
      <c r="A175" s="14" t="s">
        <v>83</v>
      </c>
      <c r="B175" s="2">
        <v>11.5</v>
      </c>
      <c r="C175" s="2">
        <v>9</v>
      </c>
      <c r="D175" s="2">
        <v>7.5</v>
      </c>
    </row>
    <row r="176" spans="1:7">
      <c r="A176" s="14" t="s">
        <v>84</v>
      </c>
      <c r="B176" s="2">
        <v>4</v>
      </c>
      <c r="C176" s="2">
        <v>5.8</v>
      </c>
      <c r="D176" s="2">
        <v>6</v>
      </c>
    </row>
    <row r="177" spans="1:4">
      <c r="A177" s="14" t="s">
        <v>82</v>
      </c>
      <c r="B177" s="2">
        <v>11</v>
      </c>
      <c r="C177" s="2">
        <v>12</v>
      </c>
      <c r="D177" s="2">
        <v>9</v>
      </c>
    </row>
    <row r="178" spans="1:4">
      <c r="A178" s="14" t="s">
        <v>85</v>
      </c>
      <c r="B178" s="2">
        <v>10</v>
      </c>
      <c r="C178" s="2">
        <v>10</v>
      </c>
      <c r="D178" s="2">
        <v>12.5</v>
      </c>
    </row>
    <row r="180" spans="1:4">
      <c r="A180" s="14" t="s">
        <v>87</v>
      </c>
      <c r="B180" s="2">
        <v>5.8</v>
      </c>
      <c r="C180" s="2">
        <v>7.8</v>
      </c>
      <c r="D180" s="2">
        <v>7.9</v>
      </c>
    </row>
    <row r="181" spans="1:4">
      <c r="A181" s="14" t="s">
        <v>88</v>
      </c>
      <c r="B181" s="2">
        <v>28.5</v>
      </c>
      <c r="C181" s="2">
        <v>28</v>
      </c>
      <c r="D181" s="2">
        <v>22</v>
      </c>
    </row>
    <row r="183" spans="1:4">
      <c r="A183" s="14" t="s">
        <v>89</v>
      </c>
      <c r="B183" s="2">
        <v>4.4000000000000004</v>
      </c>
      <c r="C183" s="2">
        <v>4.8</v>
      </c>
      <c r="D183" s="2">
        <v>5.2</v>
      </c>
    </row>
    <row r="184" spans="1:4">
      <c r="A184" s="14" t="s">
        <v>21</v>
      </c>
      <c r="B184" s="2">
        <v>3</v>
      </c>
      <c r="C184" s="2">
        <v>2.7</v>
      </c>
      <c r="D184" s="2">
        <v>2.7</v>
      </c>
    </row>
    <row r="186" spans="1:4">
      <c r="A186" s="14" t="s">
        <v>22</v>
      </c>
      <c r="B186" s="2">
        <v>4.8</v>
      </c>
      <c r="C186" s="2">
        <v>6</v>
      </c>
      <c r="D186" s="2">
        <v>9</v>
      </c>
    </row>
    <row r="187" spans="1:4">
      <c r="A187" s="14" t="s">
        <v>23</v>
      </c>
      <c r="B187" s="2">
        <v>4.8</v>
      </c>
      <c r="C187" s="2">
        <v>10.5</v>
      </c>
      <c r="D187" s="2">
        <v>10</v>
      </c>
    </row>
    <row r="188" spans="1:4">
      <c r="A188" s="14" t="s">
        <v>24</v>
      </c>
      <c r="B188" s="2">
        <v>0.4</v>
      </c>
      <c r="C188" s="2">
        <v>0.5</v>
      </c>
      <c r="D188" s="2">
        <v>0.8</v>
      </c>
    </row>
    <row r="189" spans="1:4">
      <c r="A189" s="14" t="s">
        <v>25</v>
      </c>
      <c r="B189" s="2">
        <v>10</v>
      </c>
      <c r="C189" s="2">
        <v>8.6999999999999993</v>
      </c>
      <c r="D189" s="2">
        <v>8.3000000000000007</v>
      </c>
    </row>
    <row r="190" spans="1:4">
      <c r="A190" s="14" t="s">
        <v>26</v>
      </c>
      <c r="B190" s="2">
        <v>7</v>
      </c>
      <c r="C190" s="2">
        <v>4</v>
      </c>
      <c r="D190" s="2">
        <v>4</v>
      </c>
    </row>
    <row r="191" spans="1:4">
      <c r="A191" s="14" t="s">
        <v>27</v>
      </c>
      <c r="B191" s="2">
        <v>8</v>
      </c>
      <c r="C191" s="2">
        <v>11</v>
      </c>
      <c r="D191" s="2">
        <v>7.8</v>
      </c>
    </row>
    <row r="192" spans="1:4">
      <c r="A192" s="14" t="s">
        <v>159</v>
      </c>
      <c r="B192" s="2">
        <v>2.4</v>
      </c>
      <c r="C192" s="2">
        <v>0.5</v>
      </c>
      <c r="D192" s="2">
        <v>0</v>
      </c>
    </row>
    <row r="194" spans="1:6">
      <c r="A194" s="14" t="s">
        <v>160</v>
      </c>
      <c r="B194" s="2">
        <v>15.7</v>
      </c>
      <c r="C194" s="2">
        <v>27.5</v>
      </c>
      <c r="D194" s="2">
        <v>22</v>
      </c>
      <c r="F194" s="13">
        <v>1</v>
      </c>
    </row>
    <row r="195" spans="1:6">
      <c r="A195" s="14" t="s">
        <v>161</v>
      </c>
      <c r="B195" s="2">
        <v>7.5</v>
      </c>
      <c r="C195" s="2">
        <v>6</v>
      </c>
      <c r="D195" s="2">
        <v>6.5</v>
      </c>
      <c r="F195" s="13">
        <v>1</v>
      </c>
    </row>
    <row r="196" spans="1:6">
      <c r="A196" s="14" t="s">
        <v>162</v>
      </c>
      <c r="B196" s="2">
        <v>27</v>
      </c>
      <c r="C196" s="2">
        <v>25.5</v>
      </c>
      <c r="D196" s="2">
        <v>24</v>
      </c>
    </row>
    <row r="197" spans="1:6">
      <c r="A197" s="14" t="s">
        <v>163</v>
      </c>
      <c r="B197" s="2">
        <v>3.6</v>
      </c>
      <c r="C197" s="2">
        <v>2.6</v>
      </c>
      <c r="D197" s="2">
        <v>2.2000000000000002</v>
      </c>
    </row>
    <row r="198" spans="1:6">
      <c r="A198" s="14" t="s">
        <v>164</v>
      </c>
      <c r="B198" s="2">
        <v>1.6</v>
      </c>
      <c r="C198" s="2">
        <v>2.8</v>
      </c>
      <c r="D198" s="2">
        <v>4.5999999999999996</v>
      </c>
    </row>
    <row r="199" spans="1:6">
      <c r="A199" s="14" t="s">
        <v>165</v>
      </c>
      <c r="B199" s="2">
        <v>1.2</v>
      </c>
      <c r="C199" s="2">
        <v>2</v>
      </c>
      <c r="D199" s="2">
        <v>3</v>
      </c>
    </row>
    <row r="201" spans="1:6">
      <c r="A201" s="14" t="s">
        <v>166</v>
      </c>
      <c r="B201" s="2">
        <v>0</v>
      </c>
      <c r="C201" s="2">
        <v>1.7</v>
      </c>
      <c r="D201" s="2">
        <v>2.8</v>
      </c>
    </row>
    <row r="202" spans="1:6">
      <c r="A202" s="14" t="s">
        <v>167</v>
      </c>
      <c r="B202" s="2">
        <v>12.5</v>
      </c>
      <c r="C202" s="2">
        <v>9</v>
      </c>
      <c r="D202" s="2">
        <v>7</v>
      </c>
      <c r="F202" s="13">
        <v>1</v>
      </c>
    </row>
    <row r="203" spans="1:6">
      <c r="A203" s="14" t="s">
        <v>168</v>
      </c>
      <c r="B203" s="2">
        <v>7.5</v>
      </c>
      <c r="C203" s="2">
        <v>20</v>
      </c>
      <c r="D203" s="2">
        <v>25</v>
      </c>
    </row>
    <row r="204" spans="1:6">
      <c r="A204" s="14" t="s">
        <v>169</v>
      </c>
      <c r="B204" s="2">
        <v>18.5</v>
      </c>
      <c r="C204" s="2">
        <v>26</v>
      </c>
      <c r="D204" s="2">
        <v>27.5</v>
      </c>
    </row>
    <row r="205" spans="1:6">
      <c r="A205" s="14" t="s">
        <v>170</v>
      </c>
      <c r="B205" s="2">
        <v>1.2</v>
      </c>
      <c r="C205" s="2">
        <v>1.2</v>
      </c>
      <c r="D205" s="2">
        <v>1.4</v>
      </c>
    </row>
    <row r="206" spans="1:6">
      <c r="A206" s="14" t="s">
        <v>171</v>
      </c>
      <c r="B206" s="2">
        <v>10.5</v>
      </c>
      <c r="C206" s="2">
        <v>5.0999999999999996</v>
      </c>
      <c r="D206" s="2">
        <v>5.3</v>
      </c>
    </row>
    <row r="207" spans="1:6">
      <c r="A207" s="14" t="s">
        <v>172</v>
      </c>
      <c r="B207" s="2">
        <v>4</v>
      </c>
      <c r="C207" s="2">
        <v>5.5</v>
      </c>
      <c r="D207" s="2">
        <v>6</v>
      </c>
    </row>
    <row r="209" spans="1:6">
      <c r="A209" s="14" t="s">
        <v>173</v>
      </c>
      <c r="B209" s="2">
        <v>2.2000000000000002</v>
      </c>
      <c r="C209" s="2">
        <v>2.2000000000000002</v>
      </c>
      <c r="D209" s="2">
        <v>2.2000000000000002</v>
      </c>
    </row>
    <row r="210" spans="1:6">
      <c r="A210" s="14" t="s">
        <v>174</v>
      </c>
      <c r="B210" s="2">
        <v>7</v>
      </c>
      <c r="C210" s="2">
        <v>5.6</v>
      </c>
      <c r="D210" s="2">
        <v>4</v>
      </c>
    </row>
    <row r="212" spans="1:6">
      <c r="A212" s="14" t="s">
        <v>175</v>
      </c>
      <c r="B212" s="2">
        <v>0.7</v>
      </c>
      <c r="C212" s="2">
        <v>2</v>
      </c>
      <c r="D212" s="2">
        <v>0.8</v>
      </c>
      <c r="F212" s="13">
        <v>1</v>
      </c>
    </row>
    <row r="214" spans="1:6">
      <c r="A214" s="14" t="s">
        <v>176</v>
      </c>
      <c r="B214" s="2">
        <v>8.8000000000000007</v>
      </c>
      <c r="C214" s="2">
        <v>6</v>
      </c>
      <c r="D214" s="2">
        <v>6.8</v>
      </c>
      <c r="F214" s="13">
        <v>1</v>
      </c>
    </row>
    <row r="216" spans="1:6">
      <c r="A216" s="14" t="s">
        <v>177</v>
      </c>
      <c r="B216" s="2">
        <v>3.8</v>
      </c>
      <c r="C216" s="2">
        <v>5</v>
      </c>
      <c r="D216" s="2">
        <v>5.5</v>
      </c>
      <c r="F216" s="13">
        <v>1</v>
      </c>
    </row>
    <row r="218" spans="1:6">
      <c r="A218" t="s">
        <v>178</v>
      </c>
      <c r="B218" s="2">
        <v>6</v>
      </c>
      <c r="C218" s="2">
        <v>5</v>
      </c>
      <c r="D218" s="2">
        <v>5</v>
      </c>
    </row>
    <row r="219" spans="1:6">
      <c r="A219"/>
    </row>
    <row r="220" spans="1:6">
      <c r="A220" t="s">
        <v>179</v>
      </c>
      <c r="B220" s="2">
        <v>13</v>
      </c>
      <c r="C220" s="2">
        <v>11.5</v>
      </c>
      <c r="D220" s="2">
        <v>14</v>
      </c>
    </row>
    <row r="221" spans="1:6">
      <c r="A221"/>
    </row>
    <row r="222" spans="1:6">
      <c r="A222" t="s">
        <v>180</v>
      </c>
      <c r="D222" s="2">
        <v>0.2</v>
      </c>
    </row>
    <row r="223" spans="1:6">
      <c r="A223" t="s">
        <v>181</v>
      </c>
      <c r="B223" s="2">
        <v>2</v>
      </c>
      <c r="C223" s="2">
        <v>2</v>
      </c>
      <c r="D223" s="2">
        <v>2</v>
      </c>
    </row>
    <row r="224" spans="1:6">
      <c r="A224" t="s">
        <v>182</v>
      </c>
      <c r="B224" s="2">
        <v>1.6</v>
      </c>
      <c r="C224" s="2">
        <v>2.2999999999999998</v>
      </c>
      <c r="D224" s="2">
        <v>2</v>
      </c>
    </row>
    <row r="225" spans="1:4">
      <c r="A225" t="s">
        <v>183</v>
      </c>
      <c r="B225" s="2">
        <v>2.2000000000000002</v>
      </c>
      <c r="C225" s="2">
        <v>2.2000000000000002</v>
      </c>
      <c r="D225" s="2">
        <v>2.2000000000000002</v>
      </c>
    </row>
    <row r="226" spans="1:4">
      <c r="A226" t="s">
        <v>184</v>
      </c>
      <c r="B226" s="2">
        <v>0</v>
      </c>
      <c r="C226" s="2">
        <v>0.1</v>
      </c>
      <c r="D226" s="2">
        <v>0.2</v>
      </c>
    </row>
    <row r="227" spans="1:4">
      <c r="A227"/>
    </row>
    <row r="228" spans="1:4">
      <c r="A228" s="14" t="s">
        <v>185</v>
      </c>
      <c r="B228" s="2">
        <v>15</v>
      </c>
      <c r="C228" s="2">
        <v>14.8</v>
      </c>
      <c r="D228" s="2">
        <v>17.7</v>
      </c>
    </row>
    <row r="229" spans="1:4">
      <c r="A229" t="s">
        <v>186</v>
      </c>
      <c r="B229" s="2">
        <v>35</v>
      </c>
      <c r="C229" s="2">
        <v>40</v>
      </c>
      <c r="D229" s="2">
        <v>31</v>
      </c>
    </row>
    <row r="230" spans="1:4">
      <c r="A230"/>
    </row>
    <row r="231" spans="1:4">
      <c r="A231" t="s">
        <v>187</v>
      </c>
      <c r="B231" s="2">
        <v>52</v>
      </c>
      <c r="C231" s="2">
        <v>55</v>
      </c>
      <c r="D231" s="2">
        <v>51</v>
      </c>
    </row>
    <row r="232" spans="1:4">
      <c r="A232" t="s">
        <v>188</v>
      </c>
      <c r="B232" s="2">
        <v>22.5</v>
      </c>
      <c r="C232" s="2">
        <v>35</v>
      </c>
      <c r="D232" s="2">
        <v>32</v>
      </c>
    </row>
    <row r="233" spans="1:4">
      <c r="A233" t="s">
        <v>189</v>
      </c>
      <c r="B233" s="2">
        <v>2.8</v>
      </c>
      <c r="C233" s="2">
        <v>0.9</v>
      </c>
      <c r="D233" s="2">
        <v>0.6</v>
      </c>
    </row>
    <row r="234" spans="1:4">
      <c r="A234"/>
    </row>
    <row r="235" spans="1:4">
      <c r="A235" t="s">
        <v>190</v>
      </c>
      <c r="B235" s="2">
        <v>0.4</v>
      </c>
      <c r="C235" s="2">
        <v>1</v>
      </c>
      <c r="D235" s="2">
        <v>3.2</v>
      </c>
    </row>
    <row r="236" spans="1:4">
      <c r="A236" t="s">
        <v>191</v>
      </c>
      <c r="B236" s="2">
        <v>2</v>
      </c>
      <c r="C236" s="2">
        <v>2</v>
      </c>
      <c r="D236" s="2">
        <v>2.4</v>
      </c>
    </row>
    <row r="237" spans="1:4">
      <c r="A237" t="s">
        <v>192</v>
      </c>
      <c r="B237" s="2">
        <v>6</v>
      </c>
      <c r="C237" s="2">
        <v>9.8000000000000007</v>
      </c>
      <c r="D237" s="2">
        <v>10.4</v>
      </c>
    </row>
    <row r="238" spans="1:4">
      <c r="A238" t="s">
        <v>193</v>
      </c>
      <c r="B238" s="2">
        <v>2</v>
      </c>
      <c r="C238" s="2">
        <v>1.6</v>
      </c>
      <c r="D238" s="2">
        <v>0.9</v>
      </c>
    </row>
    <row r="239" spans="1:4">
      <c r="A239" t="s">
        <v>194</v>
      </c>
      <c r="B239" s="2">
        <v>4</v>
      </c>
      <c r="C239" s="2">
        <v>4.4000000000000004</v>
      </c>
      <c r="D239" s="2">
        <v>4</v>
      </c>
    </row>
    <row r="240" spans="1:4">
      <c r="A240"/>
    </row>
    <row r="241" spans="1:7">
      <c r="A241" t="s">
        <v>195</v>
      </c>
      <c r="B241" s="2">
        <v>4</v>
      </c>
      <c r="C241" s="2">
        <v>3.7</v>
      </c>
      <c r="D241" s="2">
        <v>4.5999999999999996</v>
      </c>
    </row>
    <row r="242" spans="1:7">
      <c r="A242" t="s">
        <v>196</v>
      </c>
      <c r="B242" s="2">
        <v>2.6</v>
      </c>
      <c r="C242" s="2">
        <v>4.5999999999999996</v>
      </c>
      <c r="D242" s="2">
        <v>1.8</v>
      </c>
    </row>
    <row r="243" spans="1:7">
      <c r="A243" t="s">
        <v>197</v>
      </c>
      <c r="B243" s="2">
        <v>12.5</v>
      </c>
      <c r="C243" s="2">
        <v>12.5</v>
      </c>
      <c r="D243" s="2">
        <v>22.5</v>
      </c>
    </row>
    <row r="244" spans="1:7">
      <c r="A244" t="s">
        <v>198</v>
      </c>
      <c r="B244" s="2">
        <v>9.5</v>
      </c>
      <c r="C244" s="2">
        <v>7.5</v>
      </c>
      <c r="D244" s="2">
        <v>8</v>
      </c>
    </row>
    <row r="245" spans="1:7">
      <c r="A245"/>
    </row>
    <row r="246" spans="1:7">
      <c r="A246" t="s">
        <v>199</v>
      </c>
      <c r="B246" s="2">
        <v>17.5</v>
      </c>
      <c r="C246" s="2">
        <v>8</v>
      </c>
      <c r="D246" s="2">
        <v>22.5</v>
      </c>
      <c r="G246" t="s">
        <v>204</v>
      </c>
    </row>
    <row r="247" spans="1:7">
      <c r="A247" t="s">
        <v>269</v>
      </c>
      <c r="B247" s="2">
        <v>2.4</v>
      </c>
      <c r="C247" s="2">
        <v>0.5</v>
      </c>
      <c r="D247" s="2">
        <v>0</v>
      </c>
      <c r="F247" s="13">
        <v>1</v>
      </c>
    </row>
    <row r="248" spans="1:7">
      <c r="A248" t="s">
        <v>200</v>
      </c>
      <c r="B248" s="2">
        <v>8.1999999999999993</v>
      </c>
      <c r="C248" s="2">
        <v>7</v>
      </c>
      <c r="D248" s="2">
        <v>6</v>
      </c>
    </row>
    <row r="249" spans="1:7">
      <c r="A249" t="s">
        <v>201</v>
      </c>
      <c r="B249" s="2">
        <v>4</v>
      </c>
      <c r="C249" s="2">
        <v>5</v>
      </c>
      <c r="D249" s="2">
        <v>10</v>
      </c>
    </row>
    <row r="250" spans="1:7">
      <c r="A250" t="s">
        <v>34</v>
      </c>
      <c r="B250" s="2">
        <v>1.2</v>
      </c>
      <c r="C250" s="2">
        <v>1</v>
      </c>
      <c r="D250" s="2">
        <v>1.4</v>
      </c>
      <c r="F250" s="13">
        <v>1</v>
      </c>
    </row>
    <row r="251" spans="1:7">
      <c r="A251" t="s">
        <v>202</v>
      </c>
      <c r="B251" s="2">
        <v>30</v>
      </c>
      <c r="C251" s="2">
        <v>15</v>
      </c>
      <c r="D251" s="2">
        <v>15.2</v>
      </c>
      <c r="G251" t="s">
        <v>271</v>
      </c>
    </row>
    <row r="252" spans="1:7">
      <c r="A252" t="s">
        <v>203</v>
      </c>
      <c r="B252" s="2">
        <v>15.7</v>
      </c>
      <c r="C252" s="2">
        <v>17.5</v>
      </c>
      <c r="D252" s="2">
        <v>19</v>
      </c>
      <c r="G252" t="s">
        <v>271</v>
      </c>
    </row>
    <row r="253" spans="1:7">
      <c r="A253"/>
    </row>
    <row r="254" spans="1:7">
      <c r="A254" t="s">
        <v>208</v>
      </c>
      <c r="B254" s="2">
        <v>5</v>
      </c>
      <c r="C254" s="2">
        <v>6.8</v>
      </c>
      <c r="D254" s="2">
        <v>8</v>
      </c>
    </row>
    <row r="255" spans="1:7">
      <c r="A255"/>
    </row>
    <row r="256" spans="1:7">
      <c r="A256" t="s">
        <v>207</v>
      </c>
      <c r="B256" s="2">
        <v>5</v>
      </c>
      <c r="C256" s="2">
        <v>3.2</v>
      </c>
      <c r="D256" s="2">
        <v>2.8</v>
      </c>
    </row>
    <row r="257" spans="1:7">
      <c r="A257" t="s">
        <v>209</v>
      </c>
      <c r="B257" s="2">
        <v>0</v>
      </c>
      <c r="C257" s="2">
        <v>1.4</v>
      </c>
      <c r="D257" s="2">
        <v>2.8</v>
      </c>
    </row>
    <row r="258" spans="1:7">
      <c r="A258" t="s">
        <v>234</v>
      </c>
      <c r="B258" s="2">
        <v>74</v>
      </c>
      <c r="C258" s="2">
        <v>74</v>
      </c>
      <c r="D258" s="2">
        <v>76</v>
      </c>
      <c r="F258" s="13">
        <v>1</v>
      </c>
      <c r="G258" t="s">
        <v>235</v>
      </c>
    </row>
    <row r="259" spans="1:7">
      <c r="A259"/>
    </row>
    <row r="260" spans="1:7">
      <c r="A260" t="s">
        <v>236</v>
      </c>
      <c r="B260" s="2">
        <v>15</v>
      </c>
      <c r="C260" s="2">
        <v>12.5</v>
      </c>
      <c r="D260" s="2">
        <v>14.5</v>
      </c>
    </row>
    <row r="261" spans="1:7">
      <c r="A261" t="s">
        <v>237</v>
      </c>
      <c r="B261" s="2">
        <v>14.5</v>
      </c>
      <c r="C261" s="2">
        <v>24.5</v>
      </c>
      <c r="D261" s="2">
        <v>15.5</v>
      </c>
      <c r="G261" t="s">
        <v>204</v>
      </c>
    </row>
    <row r="262" spans="1:7">
      <c r="A262" s="3" t="s">
        <v>239</v>
      </c>
      <c r="B262" s="2">
        <v>72</v>
      </c>
      <c r="C262" s="2">
        <v>74</v>
      </c>
      <c r="D262" s="2">
        <v>69</v>
      </c>
      <c r="F262" s="13">
        <v>1</v>
      </c>
    </row>
    <row r="263" spans="1:7">
      <c r="A263" t="s">
        <v>238</v>
      </c>
      <c r="B263" s="2">
        <v>2</v>
      </c>
      <c r="C263" s="2">
        <v>0.8</v>
      </c>
      <c r="D263" s="2">
        <v>1</v>
      </c>
    </row>
    <row r="264" spans="1:7">
      <c r="A264"/>
    </row>
    <row r="265" spans="1:7">
      <c r="A265" t="s">
        <v>241</v>
      </c>
      <c r="B265" s="2">
        <v>12.5</v>
      </c>
      <c r="C265" s="2">
        <v>13.5</v>
      </c>
      <c r="D265" s="2">
        <v>13.5</v>
      </c>
    </row>
    <row r="266" spans="1:7">
      <c r="A266" t="s">
        <v>240</v>
      </c>
      <c r="B266" s="2">
        <v>19.5</v>
      </c>
      <c r="C266" s="2">
        <v>16.5</v>
      </c>
      <c r="D266" s="2">
        <v>15</v>
      </c>
    </row>
    <row r="267" spans="1:7">
      <c r="F267" s="16"/>
    </row>
    <row r="268" spans="1:7">
      <c r="A268" t="s">
        <v>244</v>
      </c>
      <c r="B268" s="2">
        <v>17</v>
      </c>
      <c r="C268" s="2">
        <v>16.5</v>
      </c>
      <c r="D268" s="2">
        <v>15</v>
      </c>
      <c r="F268" s="16"/>
    </row>
    <row r="269" spans="1:7">
      <c r="A269" s="4" t="s">
        <v>242</v>
      </c>
      <c r="B269" s="2">
        <v>1.8</v>
      </c>
      <c r="C269" s="2">
        <v>2</v>
      </c>
      <c r="D269" s="2">
        <v>2.8</v>
      </c>
      <c r="F269" s="16">
        <v>1</v>
      </c>
    </row>
    <row r="270" spans="1:7">
      <c r="A270"/>
      <c r="F270" s="16"/>
    </row>
    <row r="271" spans="1:7">
      <c r="A271" t="s">
        <v>243</v>
      </c>
      <c r="B271" s="2">
        <v>9.8000000000000007</v>
      </c>
      <c r="C271" s="2">
        <v>7</v>
      </c>
      <c r="D271" s="2">
        <v>5</v>
      </c>
      <c r="F271" s="16"/>
    </row>
    <row r="272" spans="1:7">
      <c r="A272"/>
      <c r="F272" s="16"/>
    </row>
    <row r="273" spans="1:6">
      <c r="A273" t="s">
        <v>47</v>
      </c>
      <c r="B273" s="2">
        <v>50.1</v>
      </c>
      <c r="C273" s="2">
        <v>35.4</v>
      </c>
      <c r="D273" s="2">
        <v>35.299999999999997</v>
      </c>
      <c r="E273" s="14">
        <v>37728</v>
      </c>
      <c r="F273" s="16" t="s">
        <v>270</v>
      </c>
    </row>
    <row r="274" spans="1:6">
      <c r="A274" t="s">
        <v>50</v>
      </c>
      <c r="B274" s="2">
        <v>2.1</v>
      </c>
      <c r="C274" s="2">
        <v>1.2</v>
      </c>
      <c r="D274" s="2">
        <v>2.1</v>
      </c>
      <c r="E274" s="14">
        <v>37735</v>
      </c>
      <c r="F274" s="16" t="s">
        <v>270</v>
      </c>
    </row>
    <row r="275" spans="1:6">
      <c r="A275"/>
      <c r="F275" s="16"/>
    </row>
    <row r="276" spans="1:6">
      <c r="A276" t="s">
        <v>245</v>
      </c>
      <c r="B276" s="2">
        <v>10.199999999999999</v>
      </c>
      <c r="C276" s="2">
        <v>20.100000000000001</v>
      </c>
      <c r="D276" s="2">
        <v>25.3</v>
      </c>
      <c r="E276" s="14">
        <v>37748</v>
      </c>
      <c r="F276" s="16">
        <v>2</v>
      </c>
    </row>
    <row r="277" spans="1:6">
      <c r="A277" t="s">
        <v>29</v>
      </c>
      <c r="B277" s="2">
        <v>4.4000000000000004</v>
      </c>
      <c r="C277" s="2">
        <v>5.3</v>
      </c>
      <c r="D277" s="2">
        <v>4.2</v>
      </c>
      <c r="E277" s="14">
        <v>37750</v>
      </c>
      <c r="F277" s="16">
        <v>2</v>
      </c>
    </row>
    <row r="278" spans="1:6">
      <c r="A278" t="s">
        <v>32</v>
      </c>
      <c r="B278" s="2">
        <v>3.2</v>
      </c>
      <c r="C278" s="2">
        <v>7</v>
      </c>
      <c r="D278" s="2">
        <v>8.1</v>
      </c>
      <c r="E278" s="14">
        <v>37768</v>
      </c>
      <c r="F278" s="16" t="s">
        <v>270</v>
      </c>
    </row>
    <row r="279" spans="1:6">
      <c r="A279" t="s">
        <v>33</v>
      </c>
      <c r="B279" s="2">
        <v>31</v>
      </c>
      <c r="C279" s="2">
        <v>20.100000000000001</v>
      </c>
      <c r="D279" s="2">
        <v>20.399999999999999</v>
      </c>
      <c r="E279" s="14">
        <v>37772</v>
      </c>
      <c r="F279" s="16">
        <v>2</v>
      </c>
    </row>
    <row r="280" spans="1:6">
      <c r="A280"/>
      <c r="F280" s="16"/>
    </row>
    <row r="281" spans="1:6">
      <c r="A281" t="s">
        <v>51</v>
      </c>
      <c r="B281" s="2">
        <v>7.6</v>
      </c>
      <c r="C281" s="2">
        <v>5.2</v>
      </c>
      <c r="D281" s="2">
        <v>3.8</v>
      </c>
      <c r="F281" s="16">
        <v>2</v>
      </c>
    </row>
    <row r="282" spans="1:6">
      <c r="A282" t="s">
        <v>35</v>
      </c>
      <c r="B282" s="2">
        <v>36</v>
      </c>
      <c r="C282" s="2">
        <v>34</v>
      </c>
      <c r="D282" s="2">
        <v>31</v>
      </c>
      <c r="F282" s="16"/>
    </row>
    <row r="283" spans="1:6">
      <c r="A283" t="s">
        <v>36</v>
      </c>
      <c r="B283" s="2">
        <v>53</v>
      </c>
      <c r="C283" s="2">
        <v>45</v>
      </c>
      <c r="D283" s="2">
        <v>45</v>
      </c>
      <c r="F283" s="16"/>
    </row>
    <row r="284" spans="1:6">
      <c r="A284" t="s">
        <v>37</v>
      </c>
      <c r="B284" s="2">
        <v>1</v>
      </c>
      <c r="C284" s="2">
        <v>1.6</v>
      </c>
      <c r="D284" s="2">
        <v>3</v>
      </c>
      <c r="F284" s="16"/>
    </row>
    <row r="285" spans="1:6">
      <c r="A285"/>
      <c r="F285" s="16"/>
    </row>
    <row r="286" spans="1:6">
      <c r="A286" t="s">
        <v>38</v>
      </c>
      <c r="B286" s="2">
        <v>6.4</v>
      </c>
      <c r="C286" s="2">
        <v>2.8</v>
      </c>
      <c r="D286" s="2">
        <v>2</v>
      </c>
      <c r="F286" s="16"/>
    </row>
    <row r="287" spans="1:6">
      <c r="A287" t="s">
        <v>39</v>
      </c>
      <c r="B287" s="2">
        <v>7.2</v>
      </c>
      <c r="C287" s="2">
        <v>10</v>
      </c>
      <c r="D287" s="2">
        <v>9.4</v>
      </c>
      <c r="F287" s="16"/>
    </row>
    <row r="288" spans="1:6">
      <c r="A288" t="s">
        <v>40</v>
      </c>
      <c r="B288" s="2">
        <v>7</v>
      </c>
      <c r="C288" s="2">
        <v>8</v>
      </c>
      <c r="D288" s="2">
        <v>6.2</v>
      </c>
      <c r="F288" s="16"/>
    </row>
    <row r="289" spans="1:7">
      <c r="A289" t="s">
        <v>52</v>
      </c>
      <c r="B289" s="2">
        <v>7.6</v>
      </c>
      <c r="C289" s="2">
        <v>5.2</v>
      </c>
      <c r="D289" s="2">
        <v>3.8</v>
      </c>
      <c r="F289" s="16">
        <v>2</v>
      </c>
    </row>
    <row r="290" spans="1:7">
      <c r="A290" t="s">
        <v>61</v>
      </c>
      <c r="B290" s="2">
        <v>11</v>
      </c>
      <c r="C290" s="2">
        <v>7</v>
      </c>
      <c r="D290" s="2">
        <v>8</v>
      </c>
      <c r="F290" s="16">
        <v>2</v>
      </c>
    </row>
    <row r="291" spans="1:7">
      <c r="A291" t="s">
        <v>63</v>
      </c>
      <c r="B291" s="2">
        <v>5.3</v>
      </c>
      <c r="C291" s="2">
        <v>9.3000000000000007</v>
      </c>
      <c r="D291" s="2">
        <v>8.3000000000000007</v>
      </c>
      <c r="F291" s="16">
        <v>2</v>
      </c>
    </row>
    <row r="292" spans="1:7">
      <c r="A292" t="s">
        <v>64</v>
      </c>
      <c r="B292" s="2">
        <v>11</v>
      </c>
      <c r="C292" s="2">
        <v>12.5</v>
      </c>
      <c r="D292" s="2">
        <v>12.5</v>
      </c>
      <c r="F292" s="16">
        <v>2</v>
      </c>
    </row>
    <row r="293" spans="1:7">
      <c r="A293" t="s">
        <v>41</v>
      </c>
      <c r="B293" s="2">
        <v>8.1999999999999993</v>
      </c>
      <c r="C293" s="2">
        <v>8</v>
      </c>
      <c r="D293" s="2">
        <v>7.2</v>
      </c>
      <c r="F293" s="16"/>
    </row>
    <row r="294" spans="1:7">
      <c r="A294" t="s">
        <v>46</v>
      </c>
      <c r="B294" s="2">
        <v>2.2999999999999998</v>
      </c>
      <c r="C294" s="2">
        <v>2.5</v>
      </c>
      <c r="D294" s="2">
        <v>1.9</v>
      </c>
      <c r="F294" s="16"/>
    </row>
    <row r="295" spans="1:7">
      <c r="A295"/>
      <c r="F295" s="16"/>
    </row>
    <row r="296" spans="1:7">
      <c r="A296" t="s">
        <v>65</v>
      </c>
      <c r="B296" s="2">
        <v>31</v>
      </c>
      <c r="C296" s="2">
        <v>26.5</v>
      </c>
      <c r="D296" s="2">
        <v>31</v>
      </c>
      <c r="F296" s="16">
        <v>2</v>
      </c>
    </row>
    <row r="297" spans="1:7">
      <c r="A297" t="s">
        <v>62</v>
      </c>
      <c r="B297" s="2">
        <v>4.7</v>
      </c>
      <c r="C297" s="2">
        <v>4.8</v>
      </c>
      <c r="D297" s="2">
        <v>5.2</v>
      </c>
      <c r="F297" s="16"/>
      <c r="G297" t="s">
        <v>235</v>
      </c>
    </row>
    <row r="298" spans="1:7">
      <c r="A298" s="6" t="s">
        <v>53</v>
      </c>
      <c r="B298" s="2">
        <v>5.6</v>
      </c>
      <c r="C298" s="2">
        <v>10</v>
      </c>
      <c r="D298" s="2">
        <v>10.5</v>
      </c>
      <c r="F298" s="16">
        <v>1</v>
      </c>
    </row>
    <row r="299" spans="1:7">
      <c r="A299" s="6" t="s">
        <v>54</v>
      </c>
      <c r="B299" s="2">
        <v>4</v>
      </c>
      <c r="C299" s="2">
        <v>6</v>
      </c>
      <c r="D299" s="2">
        <v>7.8</v>
      </c>
      <c r="F299" s="13" t="s">
        <v>270</v>
      </c>
    </row>
    <row r="300" spans="1:7">
      <c r="A300" s="6" t="s">
        <v>55</v>
      </c>
      <c r="B300" s="2">
        <v>4.8</v>
      </c>
      <c r="C300" s="2">
        <v>6.9</v>
      </c>
      <c r="D300" s="2">
        <v>7</v>
      </c>
      <c r="F300" s="13">
        <v>2</v>
      </c>
    </row>
    <row r="301" spans="1:7">
      <c r="A301" s="6" t="s">
        <v>56</v>
      </c>
      <c r="B301" s="2">
        <v>3.4</v>
      </c>
      <c r="C301" s="2">
        <v>4.2</v>
      </c>
      <c r="D301" s="2">
        <v>2.9</v>
      </c>
      <c r="F301" s="13">
        <v>2</v>
      </c>
    </row>
    <row r="302" spans="1:7">
      <c r="A302" s="6" t="s">
        <v>57</v>
      </c>
      <c r="B302" s="2">
        <v>15.5</v>
      </c>
      <c r="C302" s="2">
        <v>8</v>
      </c>
      <c r="D302" s="2">
        <v>4.4000000000000004</v>
      </c>
      <c r="F302" s="13">
        <v>2</v>
      </c>
    </row>
    <row r="303" spans="1:7">
      <c r="A303"/>
    </row>
    <row r="304" spans="1:7">
      <c r="A304" s="6" t="s">
        <v>58</v>
      </c>
      <c r="B304" s="2">
        <v>32</v>
      </c>
      <c r="C304" s="2">
        <v>35</v>
      </c>
      <c r="D304" s="2">
        <v>35</v>
      </c>
      <c r="F304" s="13">
        <v>2</v>
      </c>
    </row>
    <row r="305" spans="1:7">
      <c r="A305" s="6" t="s">
        <v>59</v>
      </c>
      <c r="B305" s="2">
        <v>19.5</v>
      </c>
      <c r="C305" s="2">
        <v>25</v>
      </c>
      <c r="D305" s="2">
        <v>26</v>
      </c>
      <c r="F305" s="13">
        <v>2</v>
      </c>
    </row>
    <row r="306" spans="1:7">
      <c r="A306" s="6" t="s">
        <v>60</v>
      </c>
      <c r="B306" s="2">
        <v>2.8</v>
      </c>
      <c r="C306" s="2">
        <v>3.8</v>
      </c>
      <c r="D306" s="2">
        <v>2.8</v>
      </c>
      <c r="F306" s="13">
        <v>2</v>
      </c>
    </row>
    <row r="307" spans="1:7">
      <c r="A307" s="6" t="s">
        <v>48</v>
      </c>
      <c r="B307" s="2">
        <v>4.8</v>
      </c>
      <c r="C307" s="2">
        <v>3.2</v>
      </c>
      <c r="D307" s="2">
        <v>3</v>
      </c>
      <c r="F307" s="13">
        <v>2</v>
      </c>
    </row>
    <row r="308" spans="1:7">
      <c r="A308" s="6" t="s">
        <v>49</v>
      </c>
      <c r="B308" s="2">
        <v>6.8</v>
      </c>
      <c r="C308" s="2">
        <v>6.4</v>
      </c>
      <c r="D308" s="2">
        <v>5.8</v>
      </c>
      <c r="F308" s="13">
        <v>2</v>
      </c>
    </row>
    <row r="309" spans="1:7">
      <c r="A309"/>
    </row>
    <row r="310" spans="1:7">
      <c r="A310" s="6" t="s">
        <v>30</v>
      </c>
      <c r="B310" s="2">
        <v>7</v>
      </c>
      <c r="C310" s="2">
        <v>7</v>
      </c>
      <c r="D310" s="2">
        <v>8</v>
      </c>
      <c r="E310" s="14">
        <v>37917</v>
      </c>
      <c r="F310" s="13">
        <v>2</v>
      </c>
    </row>
    <row r="311" spans="1:7">
      <c r="A311" s="6" t="s">
        <v>31</v>
      </c>
      <c r="B311" s="2">
        <v>5</v>
      </c>
      <c r="C311" s="2">
        <v>5.5</v>
      </c>
      <c r="D311" s="2">
        <v>4.5999999999999996</v>
      </c>
      <c r="E311" s="14">
        <v>37919</v>
      </c>
      <c r="F311" s="13">
        <v>2</v>
      </c>
    </row>
    <row r="312" spans="1:7">
      <c r="A312" s="6" t="s">
        <v>210</v>
      </c>
      <c r="B312">
        <v>1.2</v>
      </c>
      <c r="C312">
        <v>2.6</v>
      </c>
      <c r="D312">
        <v>2.2000000000000002</v>
      </c>
      <c r="E312" s="14">
        <v>37924</v>
      </c>
      <c r="F312" s="13">
        <v>1</v>
      </c>
    </row>
    <row r="313" spans="1:7">
      <c r="A313"/>
    </row>
    <row r="314" spans="1:7">
      <c r="A314" s="6" t="s">
        <v>211</v>
      </c>
      <c r="B314">
        <v>5</v>
      </c>
      <c r="C314">
        <v>6</v>
      </c>
      <c r="D314">
        <v>9.5</v>
      </c>
      <c r="E314" s="14">
        <v>37932</v>
      </c>
      <c r="F314" s="13">
        <v>1</v>
      </c>
    </row>
    <row r="315" spans="1:7">
      <c r="A315" s="6" t="s">
        <v>212</v>
      </c>
      <c r="B315">
        <v>2.4</v>
      </c>
      <c r="C315">
        <v>2.6</v>
      </c>
      <c r="D315">
        <v>2.8</v>
      </c>
      <c r="E315" s="14">
        <v>37933</v>
      </c>
      <c r="F315" s="13">
        <v>2</v>
      </c>
    </row>
    <row r="316" spans="1:7">
      <c r="A316" s="6" t="s">
        <v>213</v>
      </c>
      <c r="B316">
        <v>9</v>
      </c>
      <c r="C316">
        <v>9.4</v>
      </c>
      <c r="D316">
        <v>8.8000000000000007</v>
      </c>
      <c r="E316" s="14">
        <v>37938</v>
      </c>
      <c r="F316" s="13">
        <v>1</v>
      </c>
    </row>
    <row r="317" spans="1:7">
      <c r="A317" s="6" t="s">
        <v>214</v>
      </c>
      <c r="B317">
        <v>2.6</v>
      </c>
      <c r="C317">
        <v>3</v>
      </c>
      <c r="D317">
        <v>2.9</v>
      </c>
      <c r="E317" s="14">
        <v>37941</v>
      </c>
      <c r="F317" s="13">
        <v>1</v>
      </c>
    </row>
    <row r="318" spans="1:7">
      <c r="A318"/>
    </row>
    <row r="319" spans="1:7">
      <c r="A319" s="6" t="s">
        <v>215</v>
      </c>
      <c r="B319" s="7">
        <v>5.8</v>
      </c>
      <c r="C319">
        <v>3.3</v>
      </c>
      <c r="D319">
        <v>2.9</v>
      </c>
      <c r="E319" s="14">
        <v>37957</v>
      </c>
      <c r="F319" s="13">
        <v>1</v>
      </c>
      <c r="G319" t="s">
        <v>265</v>
      </c>
    </row>
    <row r="321" spans="1:6">
      <c r="A321" s="6" t="s">
        <v>216</v>
      </c>
      <c r="B321">
        <v>0.5</v>
      </c>
      <c r="C321">
        <v>0.9</v>
      </c>
      <c r="D321">
        <v>1.6</v>
      </c>
      <c r="E321" s="14">
        <v>38002</v>
      </c>
      <c r="F321" s="13">
        <v>1</v>
      </c>
    </row>
    <row r="322" spans="1:6">
      <c r="A322" s="6" t="s">
        <v>217</v>
      </c>
      <c r="B322">
        <v>7</v>
      </c>
      <c r="C322">
        <v>6.5</v>
      </c>
      <c r="D322">
        <v>6.5</v>
      </c>
      <c r="E322" s="14">
        <v>38003</v>
      </c>
      <c r="F322" s="13">
        <v>1</v>
      </c>
    </row>
    <row r="323" spans="1:6">
      <c r="A323" s="6" t="s">
        <v>218</v>
      </c>
      <c r="B323">
        <v>9</v>
      </c>
      <c r="C323">
        <v>9.5</v>
      </c>
      <c r="D323">
        <v>8.8000000000000007</v>
      </c>
      <c r="E323" s="14">
        <v>38004</v>
      </c>
      <c r="F323" s="13">
        <v>1</v>
      </c>
    </row>
    <row r="324" spans="1:6">
      <c r="A324" s="6" t="s">
        <v>219</v>
      </c>
      <c r="B324">
        <v>4.8</v>
      </c>
      <c r="C324">
        <v>4.2</v>
      </c>
      <c r="D324">
        <v>5.2</v>
      </c>
      <c r="E324" s="14">
        <v>38006</v>
      </c>
      <c r="F324" s="13">
        <v>1</v>
      </c>
    </row>
    <row r="325" spans="1:6">
      <c r="A325"/>
    </row>
    <row r="326" spans="1:6">
      <c r="A326" s="6" t="s">
        <v>220</v>
      </c>
      <c r="B326">
        <v>3</v>
      </c>
      <c r="C326">
        <v>3.7</v>
      </c>
      <c r="D326">
        <v>3.9</v>
      </c>
      <c r="E326" s="14">
        <v>38065</v>
      </c>
      <c r="F326" s="13">
        <v>1</v>
      </c>
    </row>
    <row r="327" spans="1:6">
      <c r="A327" s="6" t="s">
        <v>221</v>
      </c>
      <c r="B327">
        <v>20.100000000000001</v>
      </c>
      <c r="C327">
        <v>19</v>
      </c>
      <c r="D327">
        <v>18</v>
      </c>
      <c r="E327" s="14">
        <v>38067</v>
      </c>
      <c r="F327" s="13">
        <v>1</v>
      </c>
    </row>
    <row r="328" spans="1:6">
      <c r="A328" s="6" t="s">
        <v>222</v>
      </c>
      <c r="B328">
        <v>10.5</v>
      </c>
      <c r="C328">
        <v>10</v>
      </c>
      <c r="D328">
        <v>11</v>
      </c>
      <c r="E328" s="14">
        <v>38070</v>
      </c>
      <c r="F328" s="13">
        <v>1</v>
      </c>
    </row>
    <row r="329" spans="1:6">
      <c r="A329" s="6" t="s">
        <v>223</v>
      </c>
      <c r="B329">
        <v>23.5</v>
      </c>
      <c r="C329">
        <v>25</v>
      </c>
      <c r="D329">
        <v>21.5</v>
      </c>
      <c r="E329" s="14">
        <v>38072</v>
      </c>
      <c r="F329" s="13">
        <v>1</v>
      </c>
    </row>
    <row r="330" spans="1:6">
      <c r="A330" s="6" t="s">
        <v>224</v>
      </c>
      <c r="B330">
        <v>19.5</v>
      </c>
      <c r="C330">
        <v>18</v>
      </c>
      <c r="D330">
        <v>21</v>
      </c>
      <c r="E330" s="14">
        <v>38074</v>
      </c>
      <c r="F330" s="13">
        <v>1</v>
      </c>
    </row>
    <row r="331" spans="1:6">
      <c r="A331" s="6" t="s">
        <v>225</v>
      </c>
      <c r="B331">
        <v>4.8</v>
      </c>
      <c r="C331">
        <v>4.2</v>
      </c>
      <c r="D331">
        <v>0</v>
      </c>
      <c r="E331" s="14">
        <v>38076</v>
      </c>
      <c r="F331" s="13">
        <v>1</v>
      </c>
    </row>
    <row r="332" spans="1:6">
      <c r="A332"/>
    </row>
    <row r="333" spans="1:6">
      <c r="A333" s="6" t="s">
        <v>260</v>
      </c>
      <c r="B333">
        <v>11.5</v>
      </c>
      <c r="C333">
        <v>14.5</v>
      </c>
      <c r="D333">
        <v>16</v>
      </c>
      <c r="E333" s="14">
        <v>38091</v>
      </c>
      <c r="F333" s="13">
        <v>1</v>
      </c>
    </row>
    <row r="334" spans="1:6">
      <c r="A334" s="6" t="s">
        <v>226</v>
      </c>
      <c r="B334">
        <v>16</v>
      </c>
      <c r="C334">
        <v>18</v>
      </c>
      <c r="D334">
        <v>19.5</v>
      </c>
      <c r="E334" s="14">
        <v>38095</v>
      </c>
      <c r="F334" s="13">
        <v>1</v>
      </c>
    </row>
    <row r="335" spans="1:6">
      <c r="A335" s="6" t="s">
        <v>228</v>
      </c>
      <c r="B335">
        <v>12.5</v>
      </c>
      <c r="C335">
        <v>10.5</v>
      </c>
      <c r="D335">
        <v>9</v>
      </c>
      <c r="E335" s="14">
        <v>38099</v>
      </c>
      <c r="F335" s="13">
        <v>1</v>
      </c>
    </row>
    <row r="336" spans="1:6">
      <c r="A336" s="6" t="s">
        <v>96</v>
      </c>
      <c r="B336">
        <v>1.8</v>
      </c>
      <c r="C336">
        <v>2</v>
      </c>
      <c r="D336">
        <v>1.7</v>
      </c>
      <c r="E336" s="14">
        <v>38100</v>
      </c>
      <c r="F336" s="16">
        <v>2</v>
      </c>
    </row>
    <row r="337" spans="1:7">
      <c r="A337" s="6" t="s">
        <v>227</v>
      </c>
      <c r="B337" s="8">
        <v>7</v>
      </c>
      <c r="C337">
        <v>7</v>
      </c>
      <c r="D337">
        <v>8</v>
      </c>
      <c r="E337" s="14">
        <v>38104</v>
      </c>
      <c r="F337" s="13">
        <v>1</v>
      </c>
    </row>
    <row r="338" spans="1:7">
      <c r="A338"/>
    </row>
    <row r="339" spans="1:7">
      <c r="A339" s="6" t="s">
        <v>232</v>
      </c>
      <c r="B339" s="8">
        <v>3.8</v>
      </c>
      <c r="C339">
        <v>4.2</v>
      </c>
      <c r="D339">
        <v>4.0999999999999996</v>
      </c>
      <c r="E339" s="14">
        <v>38116</v>
      </c>
      <c r="F339" s="13">
        <v>1</v>
      </c>
    </row>
    <row r="340" spans="1:7">
      <c r="A340" s="6" t="s">
        <v>229</v>
      </c>
      <c r="B340" s="8">
        <v>4.5</v>
      </c>
      <c r="C340">
        <v>3.2</v>
      </c>
      <c r="D340">
        <v>3</v>
      </c>
      <c r="E340" s="14">
        <v>38118</v>
      </c>
      <c r="F340" s="13">
        <v>1</v>
      </c>
    </row>
    <row r="341" spans="1:7">
      <c r="A341" s="6" t="s">
        <v>230</v>
      </c>
      <c r="B341" s="8">
        <v>28.4</v>
      </c>
      <c r="C341">
        <v>28.1</v>
      </c>
      <c r="D341">
        <v>25.4</v>
      </c>
      <c r="E341" s="14">
        <v>38122</v>
      </c>
      <c r="F341" s="13">
        <v>1</v>
      </c>
    </row>
    <row r="342" spans="1:7">
      <c r="A342" s="6" t="s">
        <v>231</v>
      </c>
      <c r="B342" s="8">
        <v>1.8</v>
      </c>
      <c r="C342">
        <v>1.4</v>
      </c>
      <c r="D342">
        <v>1.2</v>
      </c>
      <c r="E342" s="14">
        <v>38126</v>
      </c>
      <c r="F342" s="13">
        <v>1</v>
      </c>
    </row>
    <row r="343" spans="1:7">
      <c r="A343" s="6" t="s">
        <v>233</v>
      </c>
      <c r="B343" s="2">
        <v>14.5</v>
      </c>
      <c r="C343" s="2">
        <v>11.5</v>
      </c>
      <c r="D343" s="2">
        <v>9.8000000000000007</v>
      </c>
      <c r="E343" s="14">
        <v>38134</v>
      </c>
      <c r="F343" s="13">
        <v>1</v>
      </c>
    </row>
    <row r="344" spans="1:7">
      <c r="A344" s="6" t="s">
        <v>92</v>
      </c>
      <c r="B344">
        <v>1.8</v>
      </c>
      <c r="C344">
        <v>1.8</v>
      </c>
      <c r="D344">
        <v>1.6</v>
      </c>
      <c r="E344" s="14">
        <v>38137</v>
      </c>
      <c r="F344" s="13">
        <v>1</v>
      </c>
    </row>
    <row r="345" spans="1:7">
      <c r="A345"/>
    </row>
    <row r="346" spans="1:7">
      <c r="A346" s="6" t="s">
        <v>272</v>
      </c>
      <c r="B346" s="2">
        <v>13.5</v>
      </c>
      <c r="C346" s="2">
        <v>15.2</v>
      </c>
      <c r="D346" s="2">
        <v>12.8</v>
      </c>
      <c r="F346" s="13">
        <v>2</v>
      </c>
      <c r="G346" t="s">
        <v>265</v>
      </c>
    </row>
    <row r="347" spans="1:7">
      <c r="A347"/>
    </row>
    <row r="348" spans="1:7">
      <c r="A348" s="6" t="s">
        <v>90</v>
      </c>
      <c r="B348">
        <v>6</v>
      </c>
      <c r="C348">
        <v>10</v>
      </c>
      <c r="D348">
        <v>15</v>
      </c>
      <c r="E348" s="14">
        <v>38174</v>
      </c>
      <c r="F348" s="13">
        <v>2</v>
      </c>
    </row>
    <row r="349" spans="1:7">
      <c r="A349" s="6" t="s">
        <v>91</v>
      </c>
      <c r="B349">
        <v>1.6</v>
      </c>
      <c r="C349">
        <v>0.9</v>
      </c>
      <c r="D349">
        <v>1.2</v>
      </c>
      <c r="E349" s="14">
        <v>38175</v>
      </c>
      <c r="F349" s="13">
        <v>2</v>
      </c>
    </row>
    <row r="350" spans="1:7">
      <c r="A350" s="6" t="s">
        <v>264</v>
      </c>
      <c r="B350">
        <v>37</v>
      </c>
      <c r="C350">
        <v>37</v>
      </c>
      <c r="D350">
        <v>37</v>
      </c>
      <c r="E350" s="14">
        <v>38181</v>
      </c>
      <c r="F350" s="13">
        <v>2</v>
      </c>
    </row>
    <row r="351" spans="1:7">
      <c r="A351"/>
    </row>
    <row r="352" spans="1:7">
      <c r="A352" s="6" t="s">
        <v>262</v>
      </c>
      <c r="B352" s="2">
        <v>22.5</v>
      </c>
      <c r="C352" s="2">
        <v>30</v>
      </c>
      <c r="D352" s="2">
        <v>27.5</v>
      </c>
      <c r="E352" s="14">
        <v>38200</v>
      </c>
      <c r="F352" s="13">
        <v>1</v>
      </c>
      <c r="G352" t="s">
        <v>263</v>
      </c>
    </row>
    <row r="353" spans="1:6">
      <c r="A353" s="6" t="s">
        <v>93</v>
      </c>
      <c r="B353">
        <v>7</v>
      </c>
      <c r="C353">
        <v>5.6</v>
      </c>
      <c r="D353">
        <v>4.8</v>
      </c>
      <c r="E353" s="14">
        <v>38205</v>
      </c>
      <c r="F353" s="13">
        <v>1</v>
      </c>
    </row>
    <row r="354" spans="1:6">
      <c r="A354" s="6" t="s">
        <v>94</v>
      </c>
      <c r="B354">
        <v>1.8</v>
      </c>
      <c r="C354">
        <v>1.4</v>
      </c>
      <c r="D354">
        <v>1</v>
      </c>
      <c r="E354" s="14">
        <v>38207</v>
      </c>
      <c r="F354" s="13">
        <v>1</v>
      </c>
    </row>
    <row r="355" spans="1:6">
      <c r="A355" s="6" t="s">
        <v>95</v>
      </c>
      <c r="B355">
        <v>0</v>
      </c>
      <c r="C355">
        <v>2.6</v>
      </c>
      <c r="D355">
        <v>4.4000000000000004</v>
      </c>
      <c r="E355" s="14">
        <v>38223</v>
      </c>
      <c r="F355" s="13">
        <v>1</v>
      </c>
    </row>
    <row r="356" spans="1:6">
      <c r="A356"/>
    </row>
    <row r="357" spans="1:6">
      <c r="A357" s="6" t="s">
        <v>97</v>
      </c>
      <c r="B357">
        <v>1.4</v>
      </c>
      <c r="C357">
        <v>0.6</v>
      </c>
      <c r="D357">
        <v>1.2</v>
      </c>
      <c r="E357" s="14">
        <v>38232</v>
      </c>
      <c r="F357" s="13">
        <v>1</v>
      </c>
    </row>
    <row r="358" spans="1:6">
      <c r="A358" s="6" t="s">
        <v>98</v>
      </c>
      <c r="B358">
        <v>5.8</v>
      </c>
      <c r="C358">
        <v>6.4</v>
      </c>
      <c r="D358">
        <v>7.2</v>
      </c>
      <c r="E358" s="14">
        <v>38238</v>
      </c>
      <c r="F358" s="13" t="s">
        <v>270</v>
      </c>
    </row>
    <row r="359" spans="1:6">
      <c r="A359" s="6" t="s">
        <v>113</v>
      </c>
      <c r="B359">
        <v>4.5</v>
      </c>
      <c r="C359">
        <v>5</v>
      </c>
      <c r="D359">
        <v>5.0999999999999996</v>
      </c>
      <c r="E359" s="14">
        <v>38240</v>
      </c>
      <c r="F359" s="13">
        <v>1</v>
      </c>
    </row>
    <row r="360" spans="1:6">
      <c r="A360" s="6" t="s">
        <v>99</v>
      </c>
      <c r="B360">
        <v>1</v>
      </c>
      <c r="C360">
        <v>4.0999999999999996</v>
      </c>
      <c r="D360">
        <v>9.8000000000000007</v>
      </c>
      <c r="E360" s="14">
        <v>38241</v>
      </c>
      <c r="F360" s="13">
        <v>1</v>
      </c>
    </row>
    <row r="361" spans="1:6">
      <c r="A361" s="6" t="s">
        <v>100</v>
      </c>
      <c r="B361">
        <v>17</v>
      </c>
      <c r="C361">
        <v>15</v>
      </c>
      <c r="D361">
        <v>13.5</v>
      </c>
      <c r="E361" s="14">
        <v>38245</v>
      </c>
      <c r="F361" s="13">
        <v>2</v>
      </c>
    </row>
    <row r="362" spans="1:6">
      <c r="A362" s="6" t="s">
        <v>101</v>
      </c>
      <c r="B362">
        <v>0.8</v>
      </c>
      <c r="C362">
        <v>2.1</v>
      </c>
      <c r="D362">
        <v>2.5</v>
      </c>
      <c r="E362" s="14">
        <v>38259</v>
      </c>
      <c r="F362" s="13">
        <v>1</v>
      </c>
    </row>
    <row r="363" spans="1:6">
      <c r="A363"/>
    </row>
    <row r="364" spans="1:6">
      <c r="A364" s="6" t="s">
        <v>102</v>
      </c>
      <c r="B364">
        <v>15.2</v>
      </c>
      <c r="C364">
        <v>17.5</v>
      </c>
      <c r="D364">
        <v>18.5</v>
      </c>
      <c r="E364" s="14">
        <v>38266</v>
      </c>
      <c r="F364" s="13">
        <v>1</v>
      </c>
    </row>
    <row r="365" spans="1:6">
      <c r="A365" s="6" t="s">
        <v>103</v>
      </c>
      <c r="B365">
        <v>0.8</v>
      </c>
      <c r="C365">
        <v>0</v>
      </c>
      <c r="D365">
        <v>0.6</v>
      </c>
      <c r="E365" s="14">
        <v>38267</v>
      </c>
      <c r="F365" s="13">
        <v>1</v>
      </c>
    </row>
    <row r="366" spans="1:6">
      <c r="A366" s="6" t="s">
        <v>104</v>
      </c>
      <c r="B366">
        <v>32</v>
      </c>
      <c r="C366">
        <v>29</v>
      </c>
      <c r="D366">
        <v>28.5</v>
      </c>
      <c r="E366" s="14">
        <v>38273</v>
      </c>
      <c r="F366" s="13">
        <v>2</v>
      </c>
    </row>
    <row r="367" spans="1:6">
      <c r="A367" s="6" t="s">
        <v>105</v>
      </c>
      <c r="B367">
        <v>2.9</v>
      </c>
      <c r="C367">
        <v>4</v>
      </c>
      <c r="D367">
        <v>4.5</v>
      </c>
      <c r="E367" s="14">
        <v>38275</v>
      </c>
      <c r="F367" s="13">
        <v>2</v>
      </c>
    </row>
    <row r="368" spans="1:6">
      <c r="A368" s="6" t="s">
        <v>105</v>
      </c>
      <c r="B368">
        <v>0.2</v>
      </c>
      <c r="C368">
        <v>0.9</v>
      </c>
      <c r="D368">
        <v>0.2</v>
      </c>
      <c r="E368" s="14">
        <v>38276</v>
      </c>
      <c r="F368" s="13">
        <v>1</v>
      </c>
    </row>
    <row r="369" spans="1:7">
      <c r="A369" s="6" t="s">
        <v>106</v>
      </c>
      <c r="B369">
        <v>23.5</v>
      </c>
      <c r="C369">
        <v>26.5</v>
      </c>
      <c r="D369">
        <v>27.5</v>
      </c>
      <c r="E369" s="14">
        <v>38280</v>
      </c>
      <c r="F369" s="13">
        <v>1</v>
      </c>
    </row>
    <row r="370" spans="1:7">
      <c r="A370" s="6" t="s">
        <v>267</v>
      </c>
      <c r="B370">
        <v>16</v>
      </c>
      <c r="C370">
        <v>18</v>
      </c>
      <c r="D370">
        <v>20.5</v>
      </c>
      <c r="E370" s="14">
        <v>38286</v>
      </c>
      <c r="F370" s="13">
        <v>2</v>
      </c>
      <c r="G370" t="s">
        <v>263</v>
      </c>
    </row>
    <row r="371" spans="1:7">
      <c r="A371" s="6" t="s">
        <v>108</v>
      </c>
      <c r="B371">
        <v>4.4000000000000004</v>
      </c>
      <c r="C371">
        <v>4.4000000000000004</v>
      </c>
      <c r="D371">
        <v>4</v>
      </c>
      <c r="E371" s="14">
        <v>38289</v>
      </c>
      <c r="F371" s="13">
        <v>1</v>
      </c>
    </row>
    <row r="372" spans="1:7">
      <c r="A372" s="6" t="s">
        <v>107</v>
      </c>
      <c r="B372">
        <v>6.1</v>
      </c>
      <c r="C372">
        <v>4</v>
      </c>
      <c r="D372">
        <v>4.0999999999999996</v>
      </c>
      <c r="E372" s="14">
        <v>38290</v>
      </c>
      <c r="F372" s="13">
        <v>1</v>
      </c>
    </row>
    <row r="373" spans="1:7">
      <c r="A373" s="6"/>
      <c r="B373"/>
      <c r="C373"/>
      <c r="D373"/>
    </row>
    <row r="374" spans="1:7">
      <c r="A374"/>
    </row>
    <row r="375" spans="1:7">
      <c r="A375"/>
    </row>
    <row r="376" spans="1:7">
      <c r="A376" s="6" t="s">
        <v>109</v>
      </c>
      <c r="B376">
        <v>4.3</v>
      </c>
      <c r="C376">
        <v>8.1</v>
      </c>
      <c r="D376">
        <v>10.199999999999999</v>
      </c>
      <c r="E376" s="14">
        <v>38291</v>
      </c>
      <c r="F376" s="13">
        <v>1</v>
      </c>
      <c r="G376" t="s">
        <v>266</v>
      </c>
    </row>
    <row r="377" spans="1:7">
      <c r="A377" s="6" t="s">
        <v>110</v>
      </c>
      <c r="B377">
        <v>3.2</v>
      </c>
      <c r="C377">
        <v>3.1</v>
      </c>
      <c r="D377">
        <v>2.4</v>
      </c>
      <c r="E377" s="14">
        <v>38293</v>
      </c>
      <c r="F377" s="13">
        <v>1</v>
      </c>
    </row>
    <row r="378" spans="1:7">
      <c r="A378" s="6" t="s">
        <v>111</v>
      </c>
      <c r="B378">
        <v>1.2</v>
      </c>
      <c r="C378">
        <v>2</v>
      </c>
      <c r="D378">
        <v>2.4</v>
      </c>
      <c r="E378" s="14">
        <v>38294</v>
      </c>
      <c r="F378" s="13">
        <v>1</v>
      </c>
    </row>
    <row r="379" spans="1:7">
      <c r="A379" s="17" t="s">
        <v>112</v>
      </c>
      <c r="B379" s="18">
        <v>30</v>
      </c>
      <c r="C379" s="18">
        <v>20.100000000000001</v>
      </c>
      <c r="D379" s="18">
        <v>22.6</v>
      </c>
      <c r="E379" s="40"/>
      <c r="F379" s="15"/>
      <c r="G379" s="19"/>
    </row>
    <row r="380" spans="1:7">
      <c r="A380" s="17"/>
      <c r="B380" s="18"/>
      <c r="C380" s="18"/>
      <c r="D380" s="18"/>
      <c r="E380" s="40"/>
      <c r="F380" s="15"/>
      <c r="G380" s="19"/>
    </row>
    <row r="381" spans="1:7">
      <c r="A381" s="17" t="s">
        <v>114</v>
      </c>
      <c r="B381" s="18">
        <v>70</v>
      </c>
      <c r="C381" s="18">
        <v>67</v>
      </c>
      <c r="D381" s="18">
        <v>62</v>
      </c>
      <c r="E381" s="40"/>
      <c r="F381" s="15"/>
      <c r="G381" s="19"/>
    </row>
    <row r="382" spans="1:7">
      <c r="A382" s="17" t="s">
        <v>115</v>
      </c>
      <c r="B382" s="18">
        <v>30.3</v>
      </c>
      <c r="C382" s="18">
        <v>25</v>
      </c>
      <c r="D382" s="18">
        <v>22.6</v>
      </c>
      <c r="E382" s="40"/>
      <c r="F382" s="15"/>
      <c r="G382" s="19"/>
    </row>
    <row r="383" spans="1:7">
      <c r="A383" s="17" t="s">
        <v>116</v>
      </c>
      <c r="B383" s="18">
        <v>5</v>
      </c>
      <c r="C383" s="18">
        <v>5.3</v>
      </c>
      <c r="D383" s="18">
        <v>5.4</v>
      </c>
      <c r="E383" s="40"/>
      <c r="F383" s="15"/>
      <c r="G383" s="19"/>
    </row>
    <row r="384" spans="1:7">
      <c r="A384"/>
      <c r="B384"/>
      <c r="C384"/>
      <c r="D384"/>
    </row>
    <row r="385" spans="1:6">
      <c r="A385" s="6" t="s">
        <v>261</v>
      </c>
      <c r="B385" s="2">
        <v>3</v>
      </c>
      <c r="C385" s="2">
        <v>2.6</v>
      </c>
      <c r="D385" s="2">
        <v>2.4</v>
      </c>
      <c r="E385" s="14">
        <v>38351</v>
      </c>
      <c r="F385" s="13">
        <v>2</v>
      </c>
    </row>
    <row r="387" spans="1:6">
      <c r="A387" s="6" t="s">
        <v>258</v>
      </c>
      <c r="B387">
        <v>17</v>
      </c>
      <c r="C387">
        <v>16.5</v>
      </c>
      <c r="D387">
        <v>16.5</v>
      </c>
      <c r="E387" s="14">
        <v>38371</v>
      </c>
      <c r="F387" s="13">
        <v>2</v>
      </c>
    </row>
    <row r="388" spans="1:6">
      <c r="A388" t="s">
        <v>42</v>
      </c>
      <c r="B388">
        <v>13</v>
      </c>
      <c r="C388">
        <v>9.4</v>
      </c>
      <c r="D388">
        <v>4</v>
      </c>
      <c r="E388" s="14">
        <v>38375</v>
      </c>
      <c r="F388" s="13">
        <v>2</v>
      </c>
    </row>
    <row r="389" spans="1:6">
      <c r="A389" t="s">
        <v>43</v>
      </c>
      <c r="B389">
        <v>11.5</v>
      </c>
      <c r="C389">
        <v>9.8000000000000007</v>
      </c>
      <c r="D389">
        <v>8.4</v>
      </c>
      <c r="E389" s="14">
        <v>38377</v>
      </c>
      <c r="F389" s="13">
        <v>2</v>
      </c>
    </row>
    <row r="390" spans="1:6">
      <c r="A390" t="s">
        <v>44</v>
      </c>
      <c r="B390">
        <v>0.8</v>
      </c>
      <c r="C390">
        <v>0.9</v>
      </c>
      <c r="D390">
        <v>0.6</v>
      </c>
      <c r="E390" s="14">
        <v>38378</v>
      </c>
      <c r="F390" s="13">
        <v>2</v>
      </c>
    </row>
    <row r="391" spans="1:6">
      <c r="A391"/>
      <c r="B391"/>
      <c r="C391"/>
      <c r="D391"/>
    </row>
    <row r="392" spans="1:6">
      <c r="A392" s="3" t="s">
        <v>148</v>
      </c>
      <c r="B392">
        <v>2.6</v>
      </c>
      <c r="C392">
        <v>2.2000000000000002</v>
      </c>
      <c r="D392">
        <v>1.2</v>
      </c>
      <c r="E392" s="14">
        <v>38469</v>
      </c>
      <c r="F392" s="13">
        <v>1</v>
      </c>
    </row>
    <row r="393" spans="1:6">
      <c r="A393" t="s">
        <v>28</v>
      </c>
      <c r="B393">
        <v>15.5</v>
      </c>
      <c r="C393">
        <v>12</v>
      </c>
      <c r="D393">
        <v>14</v>
      </c>
      <c r="E393" s="14">
        <v>38471</v>
      </c>
      <c r="F393" s="13">
        <v>1</v>
      </c>
    </row>
    <row r="394" spans="1:6">
      <c r="A394"/>
      <c r="B394"/>
      <c r="C394"/>
      <c r="D394"/>
    </row>
    <row r="395" spans="1:6">
      <c r="A395" s="3" t="s">
        <v>149</v>
      </c>
      <c r="B395">
        <v>0.3</v>
      </c>
      <c r="C395">
        <v>0</v>
      </c>
      <c r="D395">
        <v>0</v>
      </c>
      <c r="E395" s="14">
        <v>38480</v>
      </c>
      <c r="F395" s="13">
        <v>1</v>
      </c>
    </row>
    <row r="396" spans="1:6">
      <c r="A396" t="s">
        <v>150</v>
      </c>
      <c r="B396">
        <v>12</v>
      </c>
      <c r="C396">
        <v>9.8000000000000007</v>
      </c>
      <c r="D396">
        <v>14</v>
      </c>
      <c r="E396" s="14">
        <v>38483</v>
      </c>
      <c r="F396" s="13">
        <v>1</v>
      </c>
    </row>
    <row r="397" spans="1:6">
      <c r="A397" t="s">
        <v>151</v>
      </c>
      <c r="B397">
        <v>7.8</v>
      </c>
      <c r="C397">
        <v>10</v>
      </c>
      <c r="D397">
        <v>13</v>
      </c>
      <c r="E397" s="14">
        <v>38484</v>
      </c>
      <c r="F397" s="13">
        <v>1</v>
      </c>
    </row>
    <row r="398" spans="1:6">
      <c r="A398" t="s">
        <v>152</v>
      </c>
      <c r="B398">
        <v>3</v>
      </c>
      <c r="C398">
        <v>4</v>
      </c>
      <c r="D398">
        <v>4.4000000000000004</v>
      </c>
      <c r="E398" s="14">
        <v>38485</v>
      </c>
      <c r="F398" s="13">
        <v>1</v>
      </c>
    </row>
    <row r="399" spans="1:6">
      <c r="A399" t="s">
        <v>153</v>
      </c>
      <c r="B399">
        <v>26</v>
      </c>
      <c r="C399">
        <v>20.5</v>
      </c>
      <c r="D399">
        <v>19.5</v>
      </c>
      <c r="E399" s="14">
        <v>38486</v>
      </c>
      <c r="F399" s="13">
        <v>1</v>
      </c>
    </row>
    <row r="400" spans="1:6">
      <c r="A400" s="3" t="s">
        <v>154</v>
      </c>
      <c r="B400">
        <v>0.6</v>
      </c>
      <c r="C400">
        <v>2.4</v>
      </c>
      <c r="D400">
        <v>2.8</v>
      </c>
      <c r="E400" s="14">
        <v>38489</v>
      </c>
      <c r="F400" s="13">
        <v>1</v>
      </c>
    </row>
    <row r="401" spans="1:6">
      <c r="A401" t="s">
        <v>155</v>
      </c>
      <c r="B401">
        <v>16.5</v>
      </c>
      <c r="C401">
        <v>12</v>
      </c>
      <c r="D401">
        <v>13</v>
      </c>
      <c r="E401" s="14">
        <v>38493</v>
      </c>
      <c r="F401" s="13">
        <v>1</v>
      </c>
    </row>
    <row r="402" spans="1:6">
      <c r="A402"/>
      <c r="B402"/>
      <c r="C402"/>
      <c r="D402"/>
    </row>
    <row r="403" spans="1:6">
      <c r="A403" t="s">
        <v>156</v>
      </c>
      <c r="B403">
        <v>5.6</v>
      </c>
      <c r="C403">
        <v>5.8</v>
      </c>
      <c r="D403">
        <v>6</v>
      </c>
      <c r="E403" s="14">
        <v>38517</v>
      </c>
      <c r="F403" s="13">
        <v>1</v>
      </c>
    </row>
    <row r="404" spans="1:6">
      <c r="A404" t="s">
        <v>45</v>
      </c>
      <c r="B404">
        <v>0</v>
      </c>
      <c r="C404">
        <v>0.3</v>
      </c>
      <c r="D404">
        <v>0.7</v>
      </c>
      <c r="E404" s="14">
        <v>38528</v>
      </c>
      <c r="F404" s="13">
        <v>2</v>
      </c>
    </row>
    <row r="405" spans="1:6">
      <c r="A405" t="s">
        <v>146</v>
      </c>
      <c r="B405">
        <v>0.8</v>
      </c>
      <c r="C405">
        <v>1.8</v>
      </c>
      <c r="D405">
        <v>2</v>
      </c>
      <c r="E405" s="14">
        <v>38532</v>
      </c>
      <c r="F405" s="13">
        <v>2</v>
      </c>
    </row>
    <row r="406" spans="1:6">
      <c r="A406"/>
      <c r="B406"/>
      <c r="C406"/>
      <c r="D406"/>
    </row>
    <row r="407" spans="1:6">
      <c r="A407" s="3" t="s">
        <v>147</v>
      </c>
      <c r="B407">
        <v>3.2</v>
      </c>
      <c r="C407">
        <v>5</v>
      </c>
      <c r="D407">
        <v>4.3</v>
      </c>
      <c r="E407" s="14">
        <v>38547</v>
      </c>
      <c r="F407" s="13">
        <v>1</v>
      </c>
    </row>
    <row r="408" spans="1:6">
      <c r="A408" t="s">
        <v>157</v>
      </c>
      <c r="B408">
        <v>10</v>
      </c>
      <c r="C408">
        <v>8.5</v>
      </c>
      <c r="D408">
        <v>8.8000000000000007</v>
      </c>
      <c r="E408" s="14">
        <v>38557</v>
      </c>
      <c r="F408" s="13">
        <v>1</v>
      </c>
    </row>
    <row r="409" spans="1:6">
      <c r="A409"/>
      <c r="B409"/>
      <c r="C409"/>
      <c r="D409"/>
    </row>
    <row r="410" spans="1:6">
      <c r="A410" t="s">
        <v>158</v>
      </c>
      <c r="B410">
        <v>1.2</v>
      </c>
      <c r="C410">
        <v>2.2000000000000002</v>
      </c>
      <c r="D410">
        <v>5.2</v>
      </c>
      <c r="E410" s="14">
        <v>38566</v>
      </c>
      <c r="F410" s="13">
        <v>1</v>
      </c>
    </row>
    <row r="411" spans="1:6">
      <c r="A411" t="s">
        <v>273</v>
      </c>
      <c r="B411">
        <v>0.2</v>
      </c>
      <c r="C411">
        <v>3</v>
      </c>
      <c r="D411">
        <v>2.4</v>
      </c>
      <c r="E411" s="14">
        <v>38569</v>
      </c>
      <c r="F411" s="13">
        <v>1</v>
      </c>
    </row>
    <row r="412" spans="1:6">
      <c r="A412" t="s">
        <v>274</v>
      </c>
      <c r="B412">
        <v>0.8</v>
      </c>
      <c r="C412">
        <v>7.8</v>
      </c>
      <c r="D412">
        <v>4.2</v>
      </c>
      <c r="E412" s="14">
        <v>38587</v>
      </c>
      <c r="F412" s="13" t="s">
        <v>275</v>
      </c>
    </row>
    <row r="413" spans="1:6">
      <c r="A413"/>
      <c r="B413"/>
      <c r="C413"/>
      <c r="D413"/>
    </row>
    <row r="414" spans="1:6">
      <c r="A414" t="s">
        <v>360</v>
      </c>
      <c r="B414">
        <v>0.1</v>
      </c>
      <c r="C414">
        <v>0</v>
      </c>
      <c r="D414">
        <v>0</v>
      </c>
      <c r="E414" s="14">
        <v>38598</v>
      </c>
      <c r="F414" s="13">
        <v>1</v>
      </c>
    </row>
    <row r="415" spans="1:6">
      <c r="A415" t="s">
        <v>303</v>
      </c>
      <c r="B415">
        <v>2.5</v>
      </c>
      <c r="C415">
        <v>0.5</v>
      </c>
      <c r="D415">
        <v>0.3</v>
      </c>
      <c r="E415" s="14">
        <v>38616</v>
      </c>
      <c r="F415" s="13" t="s">
        <v>275</v>
      </c>
    </row>
    <row r="416" spans="1:6">
      <c r="A416"/>
      <c r="B416"/>
      <c r="C416"/>
      <c r="D416"/>
    </row>
    <row r="417" spans="1:6">
      <c r="A417" t="s">
        <v>349</v>
      </c>
      <c r="B417">
        <v>0.1</v>
      </c>
      <c r="C417">
        <v>0</v>
      </c>
      <c r="D417">
        <v>0.1</v>
      </c>
      <c r="E417" s="14">
        <v>38627</v>
      </c>
      <c r="F417" s="13">
        <v>2</v>
      </c>
    </row>
    <row r="418" spans="1:6">
      <c r="A418" t="s">
        <v>350</v>
      </c>
      <c r="B418">
        <v>4</v>
      </c>
      <c r="C418">
        <v>3.6</v>
      </c>
      <c r="D418">
        <v>3.8</v>
      </c>
      <c r="E418" s="14">
        <v>38629</v>
      </c>
      <c r="F418" s="13">
        <v>2</v>
      </c>
    </row>
    <row r="419" spans="1:6">
      <c r="A419" t="s">
        <v>359</v>
      </c>
      <c r="B419">
        <v>3.4</v>
      </c>
      <c r="C419">
        <v>2.6</v>
      </c>
      <c r="D419">
        <v>2.2000000000000002</v>
      </c>
      <c r="E419" s="14">
        <v>38630</v>
      </c>
      <c r="F419" s="13">
        <v>1</v>
      </c>
    </row>
    <row r="420" spans="1:6">
      <c r="A420" t="s">
        <v>351</v>
      </c>
      <c r="B420">
        <v>5</v>
      </c>
      <c r="C420">
        <v>5.2</v>
      </c>
      <c r="D420">
        <v>7.8</v>
      </c>
      <c r="E420" s="14">
        <v>38632</v>
      </c>
      <c r="F420" s="13">
        <v>2</v>
      </c>
    </row>
    <row r="421" spans="1:6">
      <c r="A421" t="s">
        <v>352</v>
      </c>
      <c r="B421">
        <v>0.6</v>
      </c>
      <c r="C421">
        <v>0</v>
      </c>
      <c r="D421">
        <v>0</v>
      </c>
      <c r="E421" s="14">
        <v>38633</v>
      </c>
      <c r="F421" s="13">
        <v>2</v>
      </c>
    </row>
    <row r="422" spans="1:6">
      <c r="A422" t="s">
        <v>361</v>
      </c>
      <c r="B422">
        <v>9.1999999999999993</v>
      </c>
      <c r="C422">
        <v>7</v>
      </c>
      <c r="D422">
        <v>7.2</v>
      </c>
      <c r="E422" s="14">
        <v>38636</v>
      </c>
      <c r="F422" s="13">
        <v>1</v>
      </c>
    </row>
    <row r="423" spans="1:6">
      <c r="A423" t="s">
        <v>362</v>
      </c>
      <c r="B423">
        <v>0.1</v>
      </c>
      <c r="C423">
        <v>0.2</v>
      </c>
      <c r="D423">
        <v>0.3</v>
      </c>
      <c r="E423" s="14">
        <v>38639</v>
      </c>
      <c r="F423" s="13">
        <v>1</v>
      </c>
    </row>
    <row r="424" spans="1:6">
      <c r="A424" t="s">
        <v>366</v>
      </c>
      <c r="B424">
        <v>40</v>
      </c>
      <c r="C424">
        <v>36</v>
      </c>
      <c r="D424">
        <v>32</v>
      </c>
      <c r="E424" s="14">
        <v>38643</v>
      </c>
      <c r="F424" s="13">
        <v>1</v>
      </c>
    </row>
    <row r="425" spans="1:6">
      <c r="A425" t="s">
        <v>353</v>
      </c>
      <c r="B425">
        <v>13.5</v>
      </c>
      <c r="C425">
        <v>16</v>
      </c>
      <c r="D425">
        <v>19</v>
      </c>
      <c r="E425" s="14">
        <v>38652</v>
      </c>
      <c r="F425" s="13">
        <v>2</v>
      </c>
    </row>
    <row r="426" spans="1:6">
      <c r="A426" t="s">
        <v>354</v>
      </c>
      <c r="B426">
        <v>17</v>
      </c>
      <c r="C426">
        <v>13.5</v>
      </c>
      <c r="D426">
        <v>12</v>
      </c>
      <c r="E426" s="14">
        <v>38657</v>
      </c>
      <c r="F426" s="13">
        <v>2</v>
      </c>
    </row>
    <row r="427" spans="1:6">
      <c r="A427"/>
      <c r="B427"/>
      <c r="C427"/>
      <c r="D427"/>
    </row>
    <row r="428" spans="1:6">
      <c r="A428" t="s">
        <v>368</v>
      </c>
      <c r="B428">
        <v>0.1</v>
      </c>
      <c r="C428">
        <v>0.1</v>
      </c>
      <c r="D428">
        <v>0</v>
      </c>
      <c r="E428" s="14">
        <v>38658</v>
      </c>
      <c r="F428" s="13">
        <v>1</v>
      </c>
    </row>
    <row r="429" spans="1:6">
      <c r="A429" t="s">
        <v>367</v>
      </c>
      <c r="B429">
        <v>59</v>
      </c>
      <c r="C429">
        <v>53</v>
      </c>
      <c r="D429">
        <v>57</v>
      </c>
      <c r="E429" s="14">
        <v>38659</v>
      </c>
      <c r="F429" s="13">
        <v>1</v>
      </c>
    </row>
    <row r="430" spans="1:6">
      <c r="A430" t="s">
        <v>355</v>
      </c>
      <c r="B430">
        <v>0</v>
      </c>
      <c r="C430">
        <v>0.3</v>
      </c>
      <c r="D430">
        <v>0.2</v>
      </c>
      <c r="E430" s="14">
        <v>38682</v>
      </c>
      <c r="F430" s="13">
        <v>2</v>
      </c>
    </row>
    <row r="431" spans="1:6">
      <c r="A431" t="s">
        <v>369</v>
      </c>
      <c r="B431">
        <v>6</v>
      </c>
      <c r="C431">
        <v>4.4000000000000004</v>
      </c>
      <c r="D431">
        <v>3.8</v>
      </c>
      <c r="E431" s="14">
        <v>38684</v>
      </c>
      <c r="F431" s="13">
        <v>1</v>
      </c>
    </row>
    <row r="432" spans="1:6">
      <c r="A432" t="s">
        <v>363</v>
      </c>
      <c r="B432">
        <v>1.6</v>
      </c>
      <c r="C432">
        <v>2.2000000000000002</v>
      </c>
      <c r="D432">
        <v>2.6</v>
      </c>
      <c r="E432" s="14">
        <v>38687</v>
      </c>
      <c r="F432" s="13">
        <v>1</v>
      </c>
    </row>
    <row r="433" spans="1:6">
      <c r="A433"/>
      <c r="B433"/>
      <c r="C433"/>
      <c r="D433"/>
    </row>
    <row r="434" spans="1:6">
      <c r="A434" t="s">
        <v>356</v>
      </c>
      <c r="B434">
        <v>9.5</v>
      </c>
      <c r="C434">
        <v>10.3</v>
      </c>
      <c r="D434">
        <v>12.5</v>
      </c>
      <c r="E434" s="14">
        <v>38689</v>
      </c>
      <c r="F434" s="13">
        <v>2</v>
      </c>
    </row>
    <row r="435" spans="1:6">
      <c r="A435" t="s">
        <v>370</v>
      </c>
      <c r="B435">
        <v>12.5</v>
      </c>
      <c r="C435">
        <v>18.5</v>
      </c>
      <c r="D435">
        <v>21</v>
      </c>
      <c r="E435" s="14">
        <v>38697</v>
      </c>
      <c r="F435" s="13">
        <v>1</v>
      </c>
    </row>
    <row r="436" spans="1:6">
      <c r="A436" t="s">
        <v>357</v>
      </c>
      <c r="B436">
        <v>15.5</v>
      </c>
      <c r="C436">
        <v>14.5</v>
      </c>
      <c r="D436">
        <v>13</v>
      </c>
      <c r="E436" s="14">
        <v>38699</v>
      </c>
      <c r="F436" s="13">
        <v>2</v>
      </c>
    </row>
    <row r="437" spans="1:6">
      <c r="A437" t="s">
        <v>358</v>
      </c>
      <c r="B437">
        <v>87</v>
      </c>
      <c r="C437">
        <v>86</v>
      </c>
      <c r="D437">
        <v>91</v>
      </c>
      <c r="E437" s="14">
        <v>38720</v>
      </c>
      <c r="F437" s="13">
        <v>2</v>
      </c>
    </row>
    <row r="439" spans="1:6">
      <c r="A439" s="23" t="s">
        <v>371</v>
      </c>
      <c r="B439" s="24">
        <v>0.6</v>
      </c>
      <c r="C439" s="24">
        <v>1.2</v>
      </c>
      <c r="D439" s="24">
        <v>1.2</v>
      </c>
      <c r="E439" s="14">
        <v>38729</v>
      </c>
      <c r="F439" s="25">
        <v>1</v>
      </c>
    </row>
    <row r="440" spans="1:6">
      <c r="A440" s="1"/>
      <c r="B440" s="5"/>
      <c r="C440" s="5"/>
      <c r="D440" s="5"/>
      <c r="E440" s="43"/>
      <c r="F440" s="12"/>
    </row>
    <row r="441" spans="1:6">
      <c r="A441" s="6" t="s">
        <v>304</v>
      </c>
      <c r="B441">
        <v>17.5</v>
      </c>
      <c r="C441">
        <v>13</v>
      </c>
      <c r="D441">
        <v>12.5</v>
      </c>
      <c r="E441" s="14">
        <v>38756</v>
      </c>
      <c r="F441" s="13" t="s">
        <v>305</v>
      </c>
    </row>
    <row r="442" spans="1:6">
      <c r="A442" s="26" t="s">
        <v>372</v>
      </c>
      <c r="B442">
        <v>12</v>
      </c>
      <c r="C442">
        <v>11</v>
      </c>
      <c r="D442">
        <v>12.5</v>
      </c>
      <c r="E442" s="14">
        <v>38765</v>
      </c>
      <c r="F442" s="13">
        <v>1</v>
      </c>
    </row>
    <row r="443" spans="1:6">
      <c r="A443"/>
      <c r="B443"/>
      <c r="C443"/>
      <c r="D443"/>
    </row>
    <row r="444" spans="1:6">
      <c r="A444" t="s">
        <v>307</v>
      </c>
      <c r="B444">
        <v>57</v>
      </c>
      <c r="C444">
        <v>67</v>
      </c>
      <c r="D444">
        <v>68</v>
      </c>
      <c r="E444" s="14">
        <v>38781</v>
      </c>
      <c r="F444" s="13" t="s">
        <v>306</v>
      </c>
    </row>
    <row r="445" spans="1:6">
      <c r="A445" t="s">
        <v>308</v>
      </c>
      <c r="B445">
        <v>1.4</v>
      </c>
      <c r="C445">
        <v>5.5</v>
      </c>
      <c r="D445">
        <v>4.8</v>
      </c>
      <c r="E445" s="14">
        <v>38788</v>
      </c>
      <c r="F445" s="13" t="s">
        <v>309</v>
      </c>
    </row>
    <row r="446" spans="1:6">
      <c r="A446" t="s">
        <v>310</v>
      </c>
      <c r="B446">
        <v>8</v>
      </c>
      <c r="C446">
        <v>7</v>
      </c>
      <c r="D446">
        <v>7</v>
      </c>
      <c r="E446" s="14">
        <v>38795</v>
      </c>
      <c r="F446" s="13" t="s">
        <v>312</v>
      </c>
    </row>
    <row r="447" spans="1:6">
      <c r="A447" t="s">
        <v>311</v>
      </c>
      <c r="B447">
        <v>3.2</v>
      </c>
      <c r="C447">
        <v>3</v>
      </c>
      <c r="D447">
        <v>3.1</v>
      </c>
      <c r="E447" s="14">
        <v>38797</v>
      </c>
      <c r="F447" s="13" t="s">
        <v>312</v>
      </c>
    </row>
    <row r="448" spans="1:6">
      <c r="A448" t="s">
        <v>313</v>
      </c>
      <c r="B448">
        <v>7.2</v>
      </c>
      <c r="C448">
        <v>6</v>
      </c>
      <c r="D448">
        <v>7.4</v>
      </c>
      <c r="E448" s="14">
        <v>38804</v>
      </c>
      <c r="F448" s="13">
        <v>2</v>
      </c>
    </row>
    <row r="449" spans="1:6">
      <c r="A449"/>
      <c r="B449"/>
      <c r="C449"/>
      <c r="D449"/>
    </row>
    <row r="450" spans="1:6">
      <c r="A450" t="s">
        <v>314</v>
      </c>
      <c r="B450">
        <v>22</v>
      </c>
      <c r="C450">
        <v>54</v>
      </c>
      <c r="D450">
        <v>55</v>
      </c>
      <c r="E450" s="14">
        <v>38812</v>
      </c>
      <c r="F450" s="13">
        <v>2</v>
      </c>
    </row>
    <row r="451" spans="1:6">
      <c r="A451" t="s">
        <v>315</v>
      </c>
      <c r="B451">
        <v>3.4</v>
      </c>
      <c r="C451">
        <v>2.8</v>
      </c>
      <c r="D451">
        <v>0.9</v>
      </c>
      <c r="E451" s="14">
        <v>38820</v>
      </c>
      <c r="F451" s="13">
        <v>2</v>
      </c>
    </row>
    <row r="452" spans="1:6">
      <c r="A452" t="s">
        <v>316</v>
      </c>
      <c r="B452">
        <v>2</v>
      </c>
      <c r="C452">
        <v>3.4</v>
      </c>
      <c r="D452">
        <v>2.6</v>
      </c>
      <c r="E452" s="14">
        <v>38821</v>
      </c>
      <c r="F452" s="13">
        <v>2</v>
      </c>
    </row>
    <row r="453" spans="1:6">
      <c r="A453" t="s">
        <v>317</v>
      </c>
      <c r="B453">
        <v>0.5</v>
      </c>
      <c r="C453">
        <v>0.3</v>
      </c>
      <c r="D453">
        <v>0</v>
      </c>
      <c r="E453" s="14">
        <v>38822</v>
      </c>
      <c r="F453" s="13">
        <v>2</v>
      </c>
    </row>
    <row r="454" spans="1:6">
      <c r="A454" s="27" t="s">
        <v>373</v>
      </c>
      <c r="B454">
        <v>5.0999999999999996</v>
      </c>
      <c r="C454">
        <v>5.2</v>
      </c>
      <c r="D454">
        <v>4</v>
      </c>
      <c r="E454" s="14">
        <v>38825</v>
      </c>
      <c r="F454" s="13">
        <v>1</v>
      </c>
    </row>
    <row r="455" spans="1:6">
      <c r="A455" s="27" t="s">
        <v>374</v>
      </c>
      <c r="B455">
        <v>3.1</v>
      </c>
      <c r="C455">
        <v>5.9</v>
      </c>
      <c r="D455">
        <v>9</v>
      </c>
      <c r="E455" s="14">
        <v>38826</v>
      </c>
      <c r="F455" s="13">
        <v>1</v>
      </c>
    </row>
    <row r="456" spans="1:6">
      <c r="A456" t="s">
        <v>318</v>
      </c>
      <c r="B456">
        <v>0.4</v>
      </c>
      <c r="C456">
        <v>0.6</v>
      </c>
      <c r="D456">
        <v>0.3</v>
      </c>
      <c r="E456" s="14">
        <v>38827</v>
      </c>
      <c r="F456" s="13">
        <v>2</v>
      </c>
    </row>
    <row r="457" spans="1:6">
      <c r="A457" t="s">
        <v>319</v>
      </c>
      <c r="B457">
        <v>2</v>
      </c>
      <c r="C457">
        <v>1.2</v>
      </c>
      <c r="D457">
        <v>2.6</v>
      </c>
      <c r="E457" s="14">
        <v>38828</v>
      </c>
      <c r="F457" s="13">
        <v>2</v>
      </c>
    </row>
    <row r="458" spans="1:6">
      <c r="A458" t="s">
        <v>320</v>
      </c>
      <c r="B458">
        <v>30</v>
      </c>
      <c r="C458">
        <v>38</v>
      </c>
      <c r="D458">
        <v>39</v>
      </c>
      <c r="E458" s="14">
        <v>38830</v>
      </c>
      <c r="F458" s="13">
        <v>2</v>
      </c>
    </row>
    <row r="459" spans="1:6">
      <c r="A459" t="s">
        <v>321</v>
      </c>
      <c r="B459">
        <v>16.5</v>
      </c>
      <c r="C459">
        <v>17.5</v>
      </c>
      <c r="D459">
        <v>14.5</v>
      </c>
      <c r="E459" s="14">
        <v>38833</v>
      </c>
      <c r="F459" s="13">
        <v>2</v>
      </c>
    </row>
    <row r="460" spans="1:6">
      <c r="A460" t="s">
        <v>322</v>
      </c>
      <c r="B460">
        <v>0.1</v>
      </c>
      <c r="C460">
        <v>0.3</v>
      </c>
      <c r="D460">
        <v>0.3</v>
      </c>
      <c r="E460" s="14">
        <v>38834</v>
      </c>
      <c r="F460" s="13">
        <v>2</v>
      </c>
    </row>
    <row r="461" spans="1:6">
      <c r="A461" t="s">
        <v>323</v>
      </c>
      <c r="B461">
        <v>2.6</v>
      </c>
      <c r="C461">
        <v>2.4</v>
      </c>
      <c r="D461">
        <v>3.6</v>
      </c>
      <c r="E461" s="14">
        <v>38836</v>
      </c>
      <c r="F461" s="13">
        <v>2</v>
      </c>
    </row>
    <row r="462" spans="1:6">
      <c r="A462"/>
      <c r="B462"/>
      <c r="C462"/>
      <c r="D462"/>
    </row>
    <row r="463" spans="1:6">
      <c r="A463" t="s">
        <v>336</v>
      </c>
      <c r="B463">
        <v>2.9</v>
      </c>
      <c r="C463">
        <v>5.9</v>
      </c>
      <c r="D463">
        <v>9.8000000000000007</v>
      </c>
      <c r="E463" s="14">
        <v>38839</v>
      </c>
      <c r="F463" s="13">
        <v>2</v>
      </c>
    </row>
    <row r="464" spans="1:6">
      <c r="A464" t="s">
        <v>337</v>
      </c>
      <c r="B464">
        <v>0.4</v>
      </c>
      <c r="C464">
        <v>0</v>
      </c>
      <c r="D464">
        <v>0</v>
      </c>
      <c r="E464" s="14">
        <v>38841</v>
      </c>
      <c r="F464" s="13">
        <v>2</v>
      </c>
    </row>
    <row r="465" spans="1:6">
      <c r="A465" t="s">
        <v>339</v>
      </c>
      <c r="B465">
        <v>0</v>
      </c>
      <c r="C465">
        <v>0.3</v>
      </c>
      <c r="D465">
        <v>0.3</v>
      </c>
      <c r="E465" s="14">
        <v>38842</v>
      </c>
      <c r="F465" s="13">
        <v>2</v>
      </c>
    </row>
    <row r="466" spans="1:6">
      <c r="A466" t="s">
        <v>340</v>
      </c>
      <c r="B466">
        <v>14</v>
      </c>
      <c r="C466">
        <v>25</v>
      </c>
      <c r="D466">
        <v>25</v>
      </c>
      <c r="E466" s="14">
        <v>38846</v>
      </c>
      <c r="F466" s="13">
        <v>2</v>
      </c>
    </row>
    <row r="467" spans="1:6">
      <c r="A467" t="s">
        <v>364</v>
      </c>
      <c r="B467">
        <v>41</v>
      </c>
      <c r="C467">
        <v>42</v>
      </c>
      <c r="D467">
        <v>37</v>
      </c>
      <c r="E467" s="14">
        <v>38851</v>
      </c>
      <c r="F467" s="13">
        <v>1</v>
      </c>
    </row>
    <row r="468" spans="1:6">
      <c r="A468" t="s">
        <v>338</v>
      </c>
      <c r="B468">
        <v>3.4</v>
      </c>
      <c r="C468">
        <v>2.4</v>
      </c>
      <c r="D468">
        <v>2.4</v>
      </c>
      <c r="E468" s="14">
        <v>38853</v>
      </c>
      <c r="F468" s="13">
        <v>2</v>
      </c>
    </row>
    <row r="469" spans="1:6">
      <c r="A469" t="s">
        <v>341</v>
      </c>
      <c r="B469">
        <v>14</v>
      </c>
      <c r="C469">
        <v>11</v>
      </c>
      <c r="D469">
        <v>11</v>
      </c>
      <c r="E469" s="14">
        <v>38854</v>
      </c>
      <c r="F469" s="13">
        <v>2</v>
      </c>
    </row>
    <row r="470" spans="1:6">
      <c r="A470"/>
      <c r="B470"/>
      <c r="C470"/>
      <c r="D470"/>
    </row>
    <row r="471" spans="1:6">
      <c r="A471" s="27" t="s">
        <v>375</v>
      </c>
      <c r="B471">
        <v>10</v>
      </c>
      <c r="C471">
        <v>9</v>
      </c>
      <c r="D471">
        <v>8.5</v>
      </c>
      <c r="E471" s="14">
        <v>38874</v>
      </c>
      <c r="F471" s="13">
        <v>1</v>
      </c>
    </row>
    <row r="472" spans="1:6">
      <c r="A472" s="27" t="s">
        <v>376</v>
      </c>
      <c r="B472">
        <v>10.5</v>
      </c>
      <c r="C472" s="27">
        <v>7</v>
      </c>
      <c r="D472">
        <v>9.5</v>
      </c>
      <c r="E472" s="14">
        <v>38881</v>
      </c>
      <c r="F472" s="13">
        <v>1</v>
      </c>
    </row>
    <row r="473" spans="1:6">
      <c r="A473" t="s">
        <v>342</v>
      </c>
      <c r="B473">
        <v>0.3</v>
      </c>
      <c r="C473">
        <v>0</v>
      </c>
      <c r="D473">
        <v>0</v>
      </c>
      <c r="E473" s="14">
        <v>38883</v>
      </c>
      <c r="F473" s="13">
        <v>2</v>
      </c>
    </row>
    <row r="474" spans="1:6">
      <c r="A474" t="s">
        <v>343</v>
      </c>
      <c r="B474">
        <v>23.5</v>
      </c>
      <c r="C474">
        <v>17.5</v>
      </c>
      <c r="D474">
        <v>19.5</v>
      </c>
      <c r="E474" s="14">
        <v>38884</v>
      </c>
      <c r="F474" s="13">
        <v>2</v>
      </c>
    </row>
    <row r="475" spans="1:6">
      <c r="A475" t="s">
        <v>365</v>
      </c>
      <c r="B475">
        <v>7</v>
      </c>
      <c r="C475">
        <v>6</v>
      </c>
      <c r="D475">
        <v>10.5</v>
      </c>
      <c r="E475" s="14">
        <v>38888</v>
      </c>
      <c r="F475" s="13">
        <v>1</v>
      </c>
    </row>
    <row r="476" spans="1:6">
      <c r="A476" t="s">
        <v>344</v>
      </c>
      <c r="B476">
        <v>51</v>
      </c>
      <c r="C476">
        <v>46</v>
      </c>
      <c r="D476">
        <v>28</v>
      </c>
      <c r="E476" s="14">
        <v>38898</v>
      </c>
      <c r="F476" s="13">
        <v>2</v>
      </c>
    </row>
    <row r="477" spans="1:6">
      <c r="A477"/>
      <c r="B477"/>
      <c r="C477"/>
      <c r="D477"/>
    </row>
    <row r="478" spans="1:6">
      <c r="A478" t="s">
        <v>345</v>
      </c>
      <c r="B478">
        <v>11</v>
      </c>
      <c r="C478">
        <v>10.5</v>
      </c>
      <c r="D478">
        <v>10</v>
      </c>
      <c r="E478" s="14">
        <v>38919</v>
      </c>
      <c r="F478" s="13">
        <v>2</v>
      </c>
    </row>
    <row r="479" spans="1:6">
      <c r="A479" s="27" t="s">
        <v>377</v>
      </c>
      <c r="B479">
        <v>46</v>
      </c>
      <c r="C479">
        <v>48</v>
      </c>
      <c r="D479">
        <v>47</v>
      </c>
      <c r="E479" s="14">
        <v>38925</v>
      </c>
      <c r="F479" s="13">
        <v>1</v>
      </c>
    </row>
    <row r="480" spans="1:6">
      <c r="A480" s="27" t="s">
        <v>378</v>
      </c>
      <c r="B480">
        <v>4</v>
      </c>
      <c r="C480">
        <v>5</v>
      </c>
      <c r="D480" s="27">
        <v>5.6</v>
      </c>
      <c r="E480" s="14">
        <v>38926</v>
      </c>
      <c r="F480" s="46">
        <v>1</v>
      </c>
    </row>
    <row r="481" spans="1:6">
      <c r="A481" s="27" t="s">
        <v>379</v>
      </c>
      <c r="B481">
        <v>1.6</v>
      </c>
      <c r="C481">
        <v>2.6</v>
      </c>
      <c r="D481" s="27">
        <v>2.6</v>
      </c>
      <c r="E481" s="14">
        <v>38927</v>
      </c>
      <c r="F481" s="46">
        <v>1</v>
      </c>
    </row>
    <row r="482" spans="1:6">
      <c r="A482" s="27"/>
      <c r="B482"/>
      <c r="C482"/>
      <c r="D482"/>
    </row>
    <row r="483" spans="1:6">
      <c r="A483" s="27" t="s">
        <v>380</v>
      </c>
      <c r="B483">
        <v>1.2</v>
      </c>
      <c r="C483">
        <v>2.2000000000000002</v>
      </c>
      <c r="D483">
        <v>2.2000000000000002</v>
      </c>
      <c r="E483" s="14">
        <v>38931</v>
      </c>
      <c r="F483" s="13">
        <v>1</v>
      </c>
    </row>
    <row r="484" spans="1:6">
      <c r="A484" t="s">
        <v>346</v>
      </c>
      <c r="B484">
        <v>2.8</v>
      </c>
      <c r="C484">
        <v>2.2000000000000002</v>
      </c>
      <c r="D484">
        <v>1.3</v>
      </c>
      <c r="E484" s="14">
        <v>38944</v>
      </c>
      <c r="F484" s="13">
        <v>2</v>
      </c>
    </row>
    <row r="485" spans="1:6">
      <c r="A485" t="s">
        <v>347</v>
      </c>
      <c r="B485">
        <v>3</v>
      </c>
      <c r="C485">
        <v>7</v>
      </c>
      <c r="D485">
        <v>3.6</v>
      </c>
      <c r="E485" s="14">
        <v>38946</v>
      </c>
      <c r="F485" s="13">
        <v>2</v>
      </c>
    </row>
    <row r="486" spans="1:6">
      <c r="A486" t="s">
        <v>348</v>
      </c>
      <c r="B486">
        <v>9</v>
      </c>
      <c r="C486">
        <v>8.1999999999999993</v>
      </c>
      <c r="D486">
        <v>10.5</v>
      </c>
      <c r="E486" s="14">
        <v>38951</v>
      </c>
      <c r="F486" s="13">
        <v>2</v>
      </c>
    </row>
    <row r="487" spans="1:6">
      <c r="A487" s="27" t="s">
        <v>381</v>
      </c>
      <c r="B487">
        <v>7</v>
      </c>
      <c r="C487">
        <v>5.8</v>
      </c>
      <c r="D487">
        <v>7.2</v>
      </c>
      <c r="E487" s="14">
        <v>38952</v>
      </c>
      <c r="F487" s="13">
        <v>1</v>
      </c>
    </row>
    <row r="488" spans="1:6">
      <c r="A488" s="27" t="s">
        <v>382</v>
      </c>
      <c r="B488">
        <v>25.5</v>
      </c>
      <c r="C488">
        <v>28</v>
      </c>
      <c r="D488">
        <v>32</v>
      </c>
      <c r="E488" s="14">
        <v>38956</v>
      </c>
      <c r="F488" s="13">
        <v>1</v>
      </c>
    </row>
    <row r="489" spans="1:6">
      <c r="A489"/>
      <c r="B489"/>
      <c r="C489"/>
      <c r="D489"/>
    </row>
    <row r="490" spans="1:6">
      <c r="A490" s="39" t="s">
        <v>383</v>
      </c>
      <c r="B490" s="8">
        <v>0.5</v>
      </c>
      <c r="C490">
        <v>0.9</v>
      </c>
      <c r="D490">
        <v>1</v>
      </c>
      <c r="E490" s="14">
        <v>38982</v>
      </c>
      <c r="F490" s="13">
        <v>3</v>
      </c>
    </row>
    <row r="491" spans="1:6">
      <c r="A491" s="39"/>
      <c r="B491" s="8"/>
      <c r="C491"/>
      <c r="D491"/>
    </row>
    <row r="492" spans="1:6">
      <c r="A492" s="39" t="s">
        <v>384</v>
      </c>
      <c r="B492" s="8">
        <v>11</v>
      </c>
      <c r="C492">
        <v>11.5</v>
      </c>
      <c r="D492">
        <v>12.5</v>
      </c>
      <c r="E492" s="14">
        <v>38993</v>
      </c>
      <c r="F492" s="13">
        <v>3</v>
      </c>
    </row>
    <row r="493" spans="1:6">
      <c r="A493" s="39" t="s">
        <v>391</v>
      </c>
      <c r="B493" s="8">
        <v>1</v>
      </c>
      <c r="C493">
        <v>0.5</v>
      </c>
      <c r="D493">
        <v>0.3</v>
      </c>
      <c r="E493" s="14">
        <v>39012</v>
      </c>
      <c r="F493" s="13">
        <v>3</v>
      </c>
    </row>
    <row r="494" spans="1:6">
      <c r="A494" s="39" t="s">
        <v>394</v>
      </c>
      <c r="B494" s="8">
        <v>22</v>
      </c>
      <c r="C494">
        <v>11.5</v>
      </c>
      <c r="D494">
        <v>11</v>
      </c>
      <c r="E494" s="14">
        <v>39016</v>
      </c>
      <c r="F494" s="13">
        <v>3</v>
      </c>
    </row>
    <row r="495" spans="1:6">
      <c r="A495" s="39" t="s">
        <v>392</v>
      </c>
      <c r="B495" s="8">
        <v>0.7</v>
      </c>
      <c r="C495">
        <v>1.2</v>
      </c>
      <c r="D495">
        <v>1</v>
      </c>
      <c r="E495" s="14">
        <v>39019</v>
      </c>
      <c r="F495" s="13">
        <v>3</v>
      </c>
    </row>
    <row r="496" spans="1:6">
      <c r="A496" s="39" t="s">
        <v>393</v>
      </c>
      <c r="B496" s="8">
        <v>5.4</v>
      </c>
      <c r="C496">
        <v>6</v>
      </c>
      <c r="D496">
        <v>6</v>
      </c>
      <c r="E496" s="39">
        <v>39021</v>
      </c>
      <c r="F496" s="13">
        <v>3</v>
      </c>
    </row>
    <row r="497" spans="1:6">
      <c r="B497"/>
      <c r="C497"/>
      <c r="D497"/>
    </row>
    <row r="498" spans="1:6">
      <c r="A498" s="39" t="s">
        <v>395</v>
      </c>
      <c r="B498" s="8">
        <v>2</v>
      </c>
      <c r="C498">
        <v>8</v>
      </c>
      <c r="D498">
        <v>7.8</v>
      </c>
      <c r="E498" s="14">
        <v>39022</v>
      </c>
      <c r="F498" s="13">
        <v>3</v>
      </c>
    </row>
    <row r="499" spans="1:6">
      <c r="A499" s="39" t="s">
        <v>385</v>
      </c>
      <c r="B499" s="8">
        <v>7.2</v>
      </c>
      <c r="C499">
        <v>8.1999999999999993</v>
      </c>
      <c r="D499">
        <v>7.2</v>
      </c>
      <c r="E499" s="14">
        <v>39025</v>
      </c>
      <c r="F499" s="13">
        <v>3</v>
      </c>
    </row>
    <row r="500" spans="1:6">
      <c r="A500" s="39" t="s">
        <v>386</v>
      </c>
      <c r="B500" s="8">
        <v>2.6</v>
      </c>
      <c r="C500">
        <v>2.2000000000000002</v>
      </c>
      <c r="D500">
        <v>1.4</v>
      </c>
      <c r="E500" s="14">
        <v>39026</v>
      </c>
      <c r="F500" s="13">
        <v>3</v>
      </c>
    </row>
    <row r="501" spans="1:6">
      <c r="A501" s="39" t="s">
        <v>387</v>
      </c>
      <c r="B501" s="8">
        <v>0.7</v>
      </c>
      <c r="C501">
        <v>0.8</v>
      </c>
      <c r="D501">
        <v>0.9</v>
      </c>
      <c r="E501" s="14">
        <v>39028</v>
      </c>
      <c r="F501" s="13">
        <v>3</v>
      </c>
    </row>
    <row r="502" spans="1:6">
      <c r="A502" s="39" t="s">
        <v>388</v>
      </c>
      <c r="B502" s="8">
        <v>8.4</v>
      </c>
      <c r="C502">
        <v>8</v>
      </c>
      <c r="D502">
        <v>6.2</v>
      </c>
      <c r="E502" s="14">
        <v>39031</v>
      </c>
      <c r="F502" s="13">
        <v>3</v>
      </c>
    </row>
    <row r="503" spans="1:6">
      <c r="A503" s="39" t="s">
        <v>389</v>
      </c>
      <c r="B503" s="8">
        <v>1.2</v>
      </c>
      <c r="C503">
        <v>1.3</v>
      </c>
      <c r="D503">
        <v>2</v>
      </c>
      <c r="E503" s="14">
        <v>39047</v>
      </c>
    </row>
    <row r="504" spans="1:6">
      <c r="A504" s="39"/>
      <c r="B504" s="8"/>
      <c r="C504"/>
      <c r="D504"/>
    </row>
    <row r="505" spans="1:6">
      <c r="A505" s="39" t="s">
        <v>390</v>
      </c>
      <c r="B505" s="8">
        <v>1.8</v>
      </c>
      <c r="C505">
        <v>1.5</v>
      </c>
      <c r="D505">
        <v>0.2</v>
      </c>
      <c r="E505" s="14">
        <v>39053</v>
      </c>
    </row>
    <row r="507" spans="1:6">
      <c r="A507" s="14">
        <v>39112</v>
      </c>
      <c r="B507" s="8">
        <v>18</v>
      </c>
      <c r="C507">
        <v>13</v>
      </c>
      <c r="D507">
        <v>14.5</v>
      </c>
      <c r="E507" s="14">
        <v>39116</v>
      </c>
    </row>
    <row r="508" spans="1:6">
      <c r="B508"/>
      <c r="C508"/>
      <c r="D508"/>
    </row>
    <row r="509" spans="1:6">
      <c r="A509" s="14">
        <v>39127</v>
      </c>
      <c r="B509">
        <v>14</v>
      </c>
      <c r="C509">
        <v>12</v>
      </c>
      <c r="D509">
        <v>10</v>
      </c>
      <c r="E509" s="14">
        <v>39128</v>
      </c>
      <c r="F509" s="13">
        <v>3</v>
      </c>
    </row>
    <row r="510" spans="1:6">
      <c r="B510"/>
      <c r="C510"/>
      <c r="D510"/>
    </row>
    <row r="511" spans="1:6">
      <c r="A511" s="14">
        <v>39154</v>
      </c>
      <c r="B511">
        <v>3.2</v>
      </c>
      <c r="C511">
        <v>3.2</v>
      </c>
      <c r="D511">
        <v>3.8</v>
      </c>
      <c r="E511" s="14">
        <v>39155</v>
      </c>
      <c r="F511" s="13">
        <v>3</v>
      </c>
    </row>
    <row r="512" spans="1:6">
      <c r="A512" s="14">
        <v>39156</v>
      </c>
      <c r="B512">
        <v>2</v>
      </c>
      <c r="C512">
        <v>1.8</v>
      </c>
      <c r="D512">
        <v>0.7</v>
      </c>
      <c r="E512" s="14">
        <v>39157</v>
      </c>
      <c r="F512" s="13">
        <v>3</v>
      </c>
    </row>
    <row r="513" spans="1:6">
      <c r="A513" s="14">
        <v>39157</v>
      </c>
      <c r="B513">
        <v>0.7</v>
      </c>
      <c r="C513">
        <v>1.5</v>
      </c>
      <c r="D513">
        <v>1.6</v>
      </c>
      <c r="E513" s="14">
        <v>39158</v>
      </c>
      <c r="F513" s="13">
        <v>3</v>
      </c>
    </row>
    <row r="514" spans="1:6">
      <c r="A514" s="14">
        <v>39158</v>
      </c>
      <c r="B514">
        <v>0.7</v>
      </c>
      <c r="C514">
        <v>0.7</v>
      </c>
      <c r="D514">
        <v>0.6</v>
      </c>
      <c r="E514" s="14">
        <v>39159</v>
      </c>
      <c r="F514" s="13">
        <v>3</v>
      </c>
    </row>
    <row r="515" spans="1:6">
      <c r="A515" s="14">
        <v>39159</v>
      </c>
      <c r="B515">
        <v>28</v>
      </c>
      <c r="C515">
        <v>26</v>
      </c>
      <c r="D515">
        <v>22</v>
      </c>
      <c r="E515" s="14">
        <v>39160</v>
      </c>
      <c r="F515" s="13">
        <v>3</v>
      </c>
    </row>
    <row r="516" spans="1:6">
      <c r="A516" s="14">
        <v>39169</v>
      </c>
      <c r="B516">
        <v>24</v>
      </c>
      <c r="C516">
        <v>28</v>
      </c>
      <c r="D516">
        <v>28</v>
      </c>
      <c r="E516" s="14">
        <v>39171</v>
      </c>
      <c r="F516" s="13">
        <v>3</v>
      </c>
    </row>
    <row r="517" spans="1:6">
      <c r="B517"/>
      <c r="C517"/>
      <c r="D517"/>
    </row>
    <row r="518" spans="1:6">
      <c r="A518" s="14">
        <v>39179</v>
      </c>
      <c r="B518">
        <v>8</v>
      </c>
      <c r="C518">
        <v>8</v>
      </c>
      <c r="D518">
        <v>9</v>
      </c>
      <c r="E518" s="14">
        <v>39180</v>
      </c>
      <c r="F518" s="13">
        <v>2</v>
      </c>
    </row>
    <row r="519" spans="1:6">
      <c r="A519" s="14">
        <v>39185</v>
      </c>
      <c r="B519">
        <v>0.6</v>
      </c>
      <c r="C519">
        <v>1</v>
      </c>
      <c r="D519">
        <v>3</v>
      </c>
      <c r="E519" s="14">
        <v>39186</v>
      </c>
      <c r="F519" s="13">
        <v>1</v>
      </c>
    </row>
    <row r="520" spans="1:6">
      <c r="A520" s="14">
        <v>39194</v>
      </c>
      <c r="B520">
        <v>4</v>
      </c>
      <c r="C520">
        <v>3.1</v>
      </c>
      <c r="D520">
        <v>2.4</v>
      </c>
      <c r="E520" s="14">
        <v>39195</v>
      </c>
      <c r="F520" s="13">
        <v>1</v>
      </c>
    </row>
    <row r="521" spans="1:6">
      <c r="A521" s="14">
        <v>39197</v>
      </c>
      <c r="B521">
        <v>25</v>
      </c>
      <c r="C521">
        <v>35</v>
      </c>
      <c r="D521">
        <v>27.5</v>
      </c>
      <c r="E521" s="14">
        <v>39198</v>
      </c>
      <c r="F521" s="13">
        <v>1</v>
      </c>
    </row>
    <row r="522" spans="1:6">
      <c r="A522" s="14">
        <v>39198</v>
      </c>
      <c r="B522">
        <v>5.2</v>
      </c>
      <c r="C522">
        <v>6</v>
      </c>
      <c r="D522">
        <v>7.8</v>
      </c>
      <c r="E522" s="14">
        <v>39199</v>
      </c>
      <c r="F522" s="13">
        <v>1</v>
      </c>
    </row>
    <row r="523" spans="1:6">
      <c r="B523"/>
      <c r="C523"/>
      <c r="D523"/>
    </row>
    <row r="524" spans="1:6">
      <c r="A524" s="14">
        <v>39202</v>
      </c>
      <c r="B524">
        <v>55</v>
      </c>
      <c r="C524">
        <v>54</v>
      </c>
      <c r="D524">
        <v>58</v>
      </c>
      <c r="E524" s="14">
        <v>39206</v>
      </c>
      <c r="F524" s="13">
        <v>1</v>
      </c>
    </row>
    <row r="525" spans="1:6">
      <c r="A525" s="14">
        <v>39215</v>
      </c>
      <c r="B525">
        <v>7.5</v>
      </c>
      <c r="C525">
        <v>10</v>
      </c>
      <c r="D525">
        <v>18</v>
      </c>
      <c r="E525" s="14">
        <v>39216</v>
      </c>
      <c r="F525" s="13">
        <v>2</v>
      </c>
    </row>
    <row r="526" spans="1:6">
      <c r="A526" s="29" t="s">
        <v>409</v>
      </c>
      <c r="B526">
        <v>29</v>
      </c>
      <c r="C526">
        <v>20</v>
      </c>
      <c r="D526">
        <v>16</v>
      </c>
      <c r="E526" s="14">
        <v>39210</v>
      </c>
      <c r="F526" s="13">
        <v>2</v>
      </c>
    </row>
    <row r="527" spans="1:6">
      <c r="B527"/>
      <c r="C527"/>
      <c r="D527"/>
    </row>
    <row r="528" spans="1:6">
      <c r="A528" s="14">
        <v>39242</v>
      </c>
      <c r="B528">
        <v>7</v>
      </c>
      <c r="C528">
        <v>5</v>
      </c>
      <c r="D528">
        <v>3.6</v>
      </c>
      <c r="E528" s="14">
        <v>39243</v>
      </c>
      <c r="F528" s="13">
        <v>2</v>
      </c>
    </row>
    <row r="529" spans="1:6">
      <c r="A529" s="14">
        <v>39243</v>
      </c>
      <c r="B529">
        <v>4.0999999999999996</v>
      </c>
      <c r="C529">
        <v>3.2</v>
      </c>
      <c r="D529">
        <v>2.2000000000000002</v>
      </c>
      <c r="E529" s="14">
        <v>39244</v>
      </c>
      <c r="F529" s="13">
        <v>2</v>
      </c>
    </row>
    <row r="530" spans="1:6">
      <c r="A530" s="14">
        <v>39244</v>
      </c>
      <c r="B530">
        <v>34.5</v>
      </c>
      <c r="C530">
        <v>48</v>
      </c>
      <c r="D530">
        <v>55</v>
      </c>
      <c r="E530" s="14">
        <v>39245</v>
      </c>
      <c r="F530" s="13">
        <v>2</v>
      </c>
    </row>
    <row r="531" spans="1:6">
      <c r="A531" s="14">
        <v>39245</v>
      </c>
      <c r="B531">
        <v>28</v>
      </c>
      <c r="C531">
        <v>38</v>
      </c>
      <c r="D531">
        <v>37</v>
      </c>
      <c r="E531" s="14">
        <v>39246</v>
      </c>
      <c r="F531" s="13">
        <v>2</v>
      </c>
    </row>
    <row r="532" spans="1:6">
      <c r="A532" s="14">
        <v>39246</v>
      </c>
      <c r="B532">
        <v>34</v>
      </c>
      <c r="C532">
        <v>49</v>
      </c>
      <c r="D532">
        <v>42</v>
      </c>
      <c r="E532" s="14">
        <v>39248</v>
      </c>
      <c r="F532" s="13">
        <v>2</v>
      </c>
    </row>
    <row r="533" spans="1:6">
      <c r="A533" s="14">
        <v>39259</v>
      </c>
      <c r="B533">
        <v>0.9</v>
      </c>
      <c r="C533">
        <v>2.6</v>
      </c>
      <c r="D533">
        <v>4.5999999999999996</v>
      </c>
      <c r="E533" s="14">
        <v>39260</v>
      </c>
      <c r="F533" s="13">
        <v>2</v>
      </c>
    </row>
    <row r="534" spans="1:6">
      <c r="A534" s="14">
        <v>39261</v>
      </c>
      <c r="B534">
        <v>0</v>
      </c>
      <c r="C534">
        <v>1.4</v>
      </c>
      <c r="D534">
        <v>1.8</v>
      </c>
      <c r="E534" s="14">
        <v>39262</v>
      </c>
      <c r="F534" s="13">
        <v>2</v>
      </c>
    </row>
    <row r="535" spans="1:6">
      <c r="A535" s="14">
        <v>39262</v>
      </c>
      <c r="B535">
        <v>19</v>
      </c>
      <c r="C535">
        <v>20</v>
      </c>
      <c r="D535">
        <v>21.5</v>
      </c>
      <c r="E535" s="14">
        <v>39264</v>
      </c>
      <c r="F535" s="13">
        <v>2</v>
      </c>
    </row>
    <row r="536" spans="1:6">
      <c r="B536"/>
      <c r="C536"/>
      <c r="D536"/>
    </row>
    <row r="537" spans="1:6">
      <c r="A537" s="14">
        <v>39264</v>
      </c>
      <c r="B537">
        <v>29.5</v>
      </c>
      <c r="C537">
        <v>26</v>
      </c>
      <c r="D537">
        <v>20.5</v>
      </c>
      <c r="E537" s="14">
        <v>39267</v>
      </c>
      <c r="F537" s="13">
        <v>2</v>
      </c>
    </row>
    <row r="538" spans="1:6">
      <c r="A538" s="14">
        <v>39275</v>
      </c>
      <c r="B538">
        <v>4.2</v>
      </c>
      <c r="C538">
        <v>3</v>
      </c>
      <c r="D538">
        <v>3.2</v>
      </c>
      <c r="E538" s="14">
        <v>39276</v>
      </c>
      <c r="F538" s="13">
        <v>2</v>
      </c>
    </row>
    <row r="539" spans="1:6">
      <c r="A539" s="14">
        <v>39280</v>
      </c>
      <c r="B539">
        <v>0</v>
      </c>
      <c r="C539">
        <v>0.7</v>
      </c>
      <c r="D539">
        <v>0.5</v>
      </c>
      <c r="E539" s="14">
        <v>39281</v>
      </c>
      <c r="F539" s="13">
        <v>2</v>
      </c>
    </row>
    <row r="540" spans="1:6">
      <c r="A540" s="14">
        <v>39281</v>
      </c>
      <c r="B540">
        <v>25</v>
      </c>
      <c r="C540">
        <v>44</v>
      </c>
      <c r="D540">
        <v>51</v>
      </c>
      <c r="E540" s="14">
        <v>39282</v>
      </c>
      <c r="F540" s="13">
        <v>2</v>
      </c>
    </row>
    <row r="541" spans="1:6">
      <c r="A541" s="14">
        <v>39282</v>
      </c>
      <c r="B541">
        <v>4.8</v>
      </c>
      <c r="C541">
        <v>5.4</v>
      </c>
      <c r="D541">
        <v>5</v>
      </c>
      <c r="E541" s="30">
        <v>39283</v>
      </c>
      <c r="F541" s="13">
        <v>2</v>
      </c>
    </row>
    <row r="542" spans="1:6">
      <c r="A542" s="14">
        <v>39285</v>
      </c>
      <c r="B542">
        <v>6.3</v>
      </c>
      <c r="C542">
        <v>3.4</v>
      </c>
      <c r="D542">
        <v>3.8</v>
      </c>
      <c r="E542" s="14">
        <v>39286</v>
      </c>
      <c r="F542" s="13">
        <v>2</v>
      </c>
    </row>
    <row r="543" spans="1:6">
      <c r="A543" s="14">
        <v>39287</v>
      </c>
      <c r="B543">
        <v>5.2</v>
      </c>
      <c r="C543">
        <v>6</v>
      </c>
      <c r="D543">
        <v>6.5</v>
      </c>
      <c r="E543" s="14">
        <v>39288</v>
      </c>
      <c r="F543" s="13">
        <v>1</v>
      </c>
    </row>
    <row r="544" spans="1:6">
      <c r="A544" s="14">
        <v>39288</v>
      </c>
      <c r="B544">
        <v>0.8</v>
      </c>
      <c r="C544">
        <v>0.6</v>
      </c>
      <c r="D544">
        <v>0.2</v>
      </c>
      <c r="E544" s="14">
        <v>39289</v>
      </c>
      <c r="F544" s="13">
        <v>1</v>
      </c>
    </row>
    <row r="545" spans="1:6">
      <c r="B545"/>
      <c r="C545"/>
      <c r="D545"/>
    </row>
    <row r="546" spans="1:6">
      <c r="A546" s="14">
        <v>39303</v>
      </c>
      <c r="B546">
        <v>0.8</v>
      </c>
      <c r="C546">
        <v>0.7</v>
      </c>
      <c r="D546">
        <v>0.6</v>
      </c>
      <c r="E546" s="14">
        <v>39304</v>
      </c>
      <c r="F546" s="13">
        <v>2</v>
      </c>
    </row>
    <row r="547" spans="1:6">
      <c r="A547" s="14">
        <v>39304</v>
      </c>
      <c r="B547">
        <v>4.8</v>
      </c>
      <c r="C547">
        <v>4.5999999999999996</v>
      </c>
      <c r="D547">
        <v>4.5999999999999996</v>
      </c>
      <c r="E547" s="14">
        <v>39305</v>
      </c>
      <c r="F547" s="13">
        <v>2</v>
      </c>
    </row>
    <row r="548" spans="1:6">
      <c r="A548" s="14">
        <v>39305</v>
      </c>
      <c r="B548">
        <v>49</v>
      </c>
      <c r="C548">
        <v>52</v>
      </c>
      <c r="D548">
        <v>43</v>
      </c>
      <c r="E548" s="14">
        <v>39306</v>
      </c>
      <c r="F548" s="13">
        <v>2</v>
      </c>
    </row>
    <row r="549" spans="1:6">
      <c r="A549" s="14">
        <v>39306</v>
      </c>
      <c r="B549">
        <v>1.6</v>
      </c>
      <c r="C549">
        <v>1.9</v>
      </c>
      <c r="D549">
        <v>2</v>
      </c>
      <c r="E549" s="14">
        <v>39308</v>
      </c>
      <c r="F549" s="13">
        <v>2</v>
      </c>
    </row>
    <row r="550" spans="1:6">
      <c r="A550" s="14">
        <v>39309</v>
      </c>
      <c r="B550">
        <v>12</v>
      </c>
      <c r="C550">
        <v>14.5</v>
      </c>
      <c r="D550">
        <v>16</v>
      </c>
      <c r="E550" s="14">
        <v>39310</v>
      </c>
      <c r="F550" s="13">
        <v>2</v>
      </c>
    </row>
    <row r="551" spans="1:6">
      <c r="A551" s="14">
        <v>39310</v>
      </c>
      <c r="B551">
        <v>0.5</v>
      </c>
      <c r="C551">
        <v>0.9</v>
      </c>
      <c r="D551">
        <v>1.8</v>
      </c>
      <c r="E551" s="14">
        <v>39311</v>
      </c>
      <c r="F551" s="13">
        <v>2</v>
      </c>
    </row>
    <row r="552" spans="1:6">
      <c r="A552" s="14">
        <v>39318</v>
      </c>
      <c r="B552">
        <v>12.5</v>
      </c>
      <c r="C552">
        <v>13</v>
      </c>
      <c r="D552">
        <v>17.5</v>
      </c>
      <c r="E552" s="14">
        <v>39319</v>
      </c>
      <c r="F552" s="13">
        <v>2</v>
      </c>
    </row>
    <row r="553" spans="1:6">
      <c r="A553" s="14">
        <v>39319</v>
      </c>
      <c r="B553">
        <v>14</v>
      </c>
      <c r="C553">
        <v>21</v>
      </c>
      <c r="D553">
        <v>25</v>
      </c>
      <c r="E553" s="14">
        <v>39321</v>
      </c>
      <c r="F553" s="13">
        <v>2</v>
      </c>
    </row>
    <row r="554" spans="1:6">
      <c r="B554"/>
      <c r="C554"/>
      <c r="D554"/>
    </row>
    <row r="555" spans="1:6">
      <c r="A555" s="14">
        <v>39325</v>
      </c>
      <c r="B555">
        <v>10.5</v>
      </c>
      <c r="C555">
        <v>10.5</v>
      </c>
      <c r="D555">
        <v>12.5</v>
      </c>
      <c r="E555" s="14">
        <v>39326</v>
      </c>
      <c r="F555" s="13">
        <v>2</v>
      </c>
    </row>
    <row r="556" spans="1:6">
      <c r="A556" s="14">
        <v>39326</v>
      </c>
      <c r="B556">
        <v>15</v>
      </c>
      <c r="C556">
        <v>7.5</v>
      </c>
      <c r="D556">
        <v>8</v>
      </c>
      <c r="E556" s="14">
        <v>39327</v>
      </c>
      <c r="F556" s="13">
        <v>1</v>
      </c>
    </row>
    <row r="557" spans="1:6">
      <c r="A557" s="14">
        <v>39327</v>
      </c>
      <c r="B557">
        <v>2.6</v>
      </c>
      <c r="C557">
        <v>2.8</v>
      </c>
      <c r="D557">
        <v>3.8</v>
      </c>
      <c r="E557" s="14">
        <v>39328</v>
      </c>
      <c r="F557" s="13">
        <v>1</v>
      </c>
    </row>
    <row r="558" spans="1:6">
      <c r="A558" s="14">
        <v>39328</v>
      </c>
      <c r="B558">
        <v>52</v>
      </c>
      <c r="C558">
        <v>48</v>
      </c>
      <c r="D558">
        <v>40</v>
      </c>
      <c r="E558" s="14">
        <v>39329</v>
      </c>
      <c r="F558" s="13">
        <v>1</v>
      </c>
    </row>
    <row r="559" spans="1:6">
      <c r="A559" s="14">
        <v>39330</v>
      </c>
      <c r="B559">
        <v>2</v>
      </c>
      <c r="C559">
        <v>1.8</v>
      </c>
      <c r="D559">
        <v>1.4</v>
      </c>
      <c r="E559" s="14">
        <v>39331</v>
      </c>
      <c r="F559" s="13">
        <v>2</v>
      </c>
    </row>
    <row r="560" spans="1:6">
      <c r="A560" s="14">
        <v>39331</v>
      </c>
      <c r="B560">
        <v>7</v>
      </c>
      <c r="C560">
        <v>22</v>
      </c>
      <c r="D560">
        <v>23.5</v>
      </c>
      <c r="E560" s="14">
        <v>39332</v>
      </c>
      <c r="F560" s="13">
        <v>2</v>
      </c>
    </row>
    <row r="561" spans="1:6">
      <c r="A561" s="14">
        <v>39338</v>
      </c>
      <c r="B561">
        <v>8.1999999999999993</v>
      </c>
      <c r="C561">
        <v>4.5999999999999996</v>
      </c>
      <c r="D561">
        <v>2.8</v>
      </c>
      <c r="E561" s="14">
        <v>39339</v>
      </c>
      <c r="F561" s="13">
        <v>1</v>
      </c>
    </row>
    <row r="562" spans="1:6">
      <c r="A562" s="14">
        <v>39341</v>
      </c>
      <c r="B562">
        <v>4.8</v>
      </c>
      <c r="C562">
        <v>10</v>
      </c>
      <c r="D562">
        <v>7</v>
      </c>
      <c r="E562" s="14">
        <v>39342</v>
      </c>
      <c r="F562" s="13">
        <v>1</v>
      </c>
    </row>
    <row r="563" spans="1:6">
      <c r="A563" s="30">
        <v>39350</v>
      </c>
      <c r="B563">
        <v>0.1</v>
      </c>
      <c r="C563">
        <v>0</v>
      </c>
      <c r="D563">
        <v>0</v>
      </c>
      <c r="E563" s="14">
        <v>39351</v>
      </c>
      <c r="F563" s="13">
        <v>1</v>
      </c>
    </row>
    <row r="564" spans="1:6">
      <c r="B564"/>
      <c r="C564"/>
      <c r="D564"/>
    </row>
    <row r="565" spans="1:6">
      <c r="A565" s="14">
        <v>39363</v>
      </c>
      <c r="B565">
        <v>4.4000000000000004</v>
      </c>
      <c r="C565">
        <v>4.8</v>
      </c>
      <c r="D565">
        <v>4.2</v>
      </c>
      <c r="E565" s="14">
        <v>39364</v>
      </c>
      <c r="F565" s="13">
        <v>1</v>
      </c>
    </row>
    <row r="566" spans="1:6">
      <c r="A566" s="14">
        <v>39366</v>
      </c>
      <c r="B566">
        <v>23</v>
      </c>
      <c r="C566">
        <v>15</v>
      </c>
      <c r="D566">
        <v>9</v>
      </c>
      <c r="E566" s="14">
        <v>39367</v>
      </c>
      <c r="F566" s="13">
        <v>1</v>
      </c>
    </row>
    <row r="567" spans="1:6">
      <c r="A567" s="14">
        <v>39367</v>
      </c>
      <c r="B567">
        <v>7.5</v>
      </c>
      <c r="C567">
        <v>6.8</v>
      </c>
      <c r="D567">
        <v>4.2</v>
      </c>
      <c r="E567" s="14">
        <v>39368</v>
      </c>
      <c r="F567" s="13">
        <v>1</v>
      </c>
    </row>
    <row r="568" spans="1:6">
      <c r="A568" s="14">
        <v>39370</v>
      </c>
      <c r="B568">
        <v>3.4</v>
      </c>
      <c r="C568">
        <v>2.6</v>
      </c>
      <c r="D568">
        <v>3</v>
      </c>
      <c r="E568" s="14">
        <v>39371</v>
      </c>
      <c r="F568" s="13">
        <v>1</v>
      </c>
    </row>
    <row r="569" spans="1:6">
      <c r="A569" s="14">
        <v>39372</v>
      </c>
      <c r="B569">
        <v>4</v>
      </c>
      <c r="C569">
        <v>4.4000000000000004</v>
      </c>
      <c r="D569">
        <v>6</v>
      </c>
      <c r="E569" s="14">
        <v>39373</v>
      </c>
      <c r="F569" s="13">
        <v>1</v>
      </c>
    </row>
    <row r="570" spans="1:6">
      <c r="A570" s="14">
        <v>39374</v>
      </c>
      <c r="B570">
        <v>18.5</v>
      </c>
      <c r="C570">
        <v>24</v>
      </c>
      <c r="D570">
        <v>26.5</v>
      </c>
      <c r="E570" s="14">
        <v>39375</v>
      </c>
      <c r="F570" s="13">
        <v>1</v>
      </c>
    </row>
    <row r="571" spans="1:6">
      <c r="A571" s="14">
        <v>39382</v>
      </c>
      <c r="B571">
        <v>78</v>
      </c>
      <c r="C571">
        <v>70</v>
      </c>
      <c r="D571">
        <v>69</v>
      </c>
      <c r="E571" s="14">
        <v>39385</v>
      </c>
      <c r="F571" s="13">
        <v>1</v>
      </c>
    </row>
    <row r="572" spans="1:6">
      <c r="A572" s="14">
        <v>39385</v>
      </c>
      <c r="B572">
        <v>0.6</v>
      </c>
      <c r="C572">
        <v>0.5</v>
      </c>
      <c r="D572">
        <v>0.4</v>
      </c>
      <c r="E572" s="14">
        <v>39386</v>
      </c>
      <c r="F572" s="13">
        <v>1</v>
      </c>
    </row>
    <row r="573" spans="1:6">
      <c r="B573"/>
      <c r="C573"/>
      <c r="D573"/>
    </row>
    <row r="574" spans="1:6">
      <c r="A574" s="14">
        <v>39388</v>
      </c>
      <c r="B574">
        <v>32</v>
      </c>
      <c r="C574">
        <v>41</v>
      </c>
      <c r="D574">
        <v>36.5</v>
      </c>
      <c r="E574" s="14">
        <v>39390</v>
      </c>
      <c r="F574" s="13" t="s">
        <v>410</v>
      </c>
    </row>
    <row r="575" spans="1:6">
      <c r="A575" s="14">
        <v>39392</v>
      </c>
      <c r="B575">
        <v>5</v>
      </c>
      <c r="C575">
        <v>2.8</v>
      </c>
      <c r="D575">
        <v>1.4</v>
      </c>
      <c r="E575" s="14">
        <v>39393</v>
      </c>
      <c r="F575" s="13" t="s">
        <v>410</v>
      </c>
    </row>
    <row r="576" spans="1:6">
      <c r="A576" s="14">
        <v>39397</v>
      </c>
      <c r="B576">
        <v>5</v>
      </c>
      <c r="C576">
        <v>10</v>
      </c>
      <c r="D576">
        <v>11</v>
      </c>
      <c r="E576" s="14">
        <v>39398</v>
      </c>
      <c r="F576" s="13" t="s">
        <v>410</v>
      </c>
    </row>
    <row r="577" spans="1:7">
      <c r="A577" s="14">
        <v>39401</v>
      </c>
      <c r="B577">
        <v>6.5</v>
      </c>
      <c r="C577">
        <v>6.5</v>
      </c>
      <c r="D577">
        <v>6</v>
      </c>
      <c r="E577" s="14">
        <v>39402</v>
      </c>
      <c r="F577" s="13">
        <v>1</v>
      </c>
      <c r="G577" t="s">
        <v>444</v>
      </c>
    </row>
    <row r="578" spans="1:7">
      <c r="A578" s="14">
        <v>40134</v>
      </c>
      <c r="B578">
        <v>6</v>
      </c>
      <c r="C578">
        <v>6</v>
      </c>
      <c r="D578">
        <v>6</v>
      </c>
      <c r="E578" s="14">
        <v>40135</v>
      </c>
      <c r="F578" s="13">
        <v>1</v>
      </c>
    </row>
    <row r="579" spans="1:7">
      <c r="A579" s="14">
        <v>39412</v>
      </c>
      <c r="B579" s="19">
        <v>85</v>
      </c>
      <c r="C579" s="19">
        <v>104</v>
      </c>
      <c r="D579" s="19">
        <v>102</v>
      </c>
      <c r="E579" s="40">
        <v>39413</v>
      </c>
      <c r="F579" s="16">
        <v>1</v>
      </c>
    </row>
    <row r="580" spans="1:7">
      <c r="B580"/>
      <c r="C580"/>
      <c r="D580"/>
    </row>
    <row r="581" spans="1:7">
      <c r="A581" s="14">
        <v>39417</v>
      </c>
      <c r="B581">
        <v>45</v>
      </c>
      <c r="C581">
        <v>52</v>
      </c>
      <c r="D581">
        <v>56</v>
      </c>
      <c r="E581" s="14">
        <v>39418</v>
      </c>
      <c r="F581" s="13">
        <v>2</v>
      </c>
    </row>
    <row r="583" spans="1:7">
      <c r="A583" s="32">
        <v>39496</v>
      </c>
      <c r="B583">
        <v>0.5</v>
      </c>
      <c r="C583">
        <v>0.8</v>
      </c>
      <c r="D583">
        <v>0.5</v>
      </c>
      <c r="E583" s="14">
        <v>39497</v>
      </c>
      <c r="F583" s="13">
        <v>1</v>
      </c>
    </row>
    <row r="584" spans="1:7">
      <c r="A584" s="32">
        <v>39489</v>
      </c>
      <c r="B584">
        <v>1.8</v>
      </c>
      <c r="C584">
        <v>2.4</v>
      </c>
      <c r="D584">
        <v>4.4000000000000004</v>
      </c>
      <c r="E584" s="14">
        <v>39490</v>
      </c>
      <c r="F584" s="13">
        <v>1</v>
      </c>
    </row>
    <row r="585" spans="1:7">
      <c r="A585" s="32"/>
      <c r="B585"/>
      <c r="C585"/>
      <c r="D585"/>
    </row>
    <row r="586" spans="1:7">
      <c r="A586" s="32">
        <v>39539</v>
      </c>
      <c r="B586">
        <v>62</v>
      </c>
      <c r="C586">
        <v>52</v>
      </c>
      <c r="D586">
        <v>50</v>
      </c>
      <c r="E586" s="14">
        <v>39540</v>
      </c>
      <c r="F586" s="13">
        <v>2</v>
      </c>
    </row>
    <row r="587" spans="1:7">
      <c r="A587" s="32">
        <v>39550</v>
      </c>
      <c r="B587">
        <v>1</v>
      </c>
      <c r="C587">
        <v>0.9</v>
      </c>
      <c r="D587">
        <v>0.4</v>
      </c>
      <c r="E587" s="14">
        <v>39551</v>
      </c>
      <c r="F587" s="13">
        <v>2</v>
      </c>
    </row>
    <row r="588" spans="1:7">
      <c r="A588" s="32">
        <v>39551</v>
      </c>
      <c r="B588">
        <v>2</v>
      </c>
      <c r="C588">
        <v>3</v>
      </c>
      <c r="D588">
        <v>3.5</v>
      </c>
      <c r="E588" s="14">
        <v>39552</v>
      </c>
      <c r="F588" s="13">
        <v>2</v>
      </c>
      <c r="G588" s="7" t="s">
        <v>423</v>
      </c>
    </row>
    <row r="589" spans="1:7">
      <c r="A589"/>
      <c r="B589">
        <v>4.2</v>
      </c>
      <c r="C589">
        <v>2.6</v>
      </c>
      <c r="D589">
        <v>2.8</v>
      </c>
      <c r="F589" s="13">
        <v>2</v>
      </c>
    </row>
    <row r="590" spans="1:7">
      <c r="A590" s="32">
        <v>39559</v>
      </c>
      <c r="B590">
        <v>3.2</v>
      </c>
      <c r="C590">
        <v>3.6</v>
      </c>
      <c r="D590">
        <v>3.4</v>
      </c>
      <c r="E590" s="14">
        <v>39560</v>
      </c>
      <c r="F590" s="13">
        <v>3</v>
      </c>
    </row>
    <row r="591" spans="1:7">
      <c r="A591" s="32">
        <v>39560</v>
      </c>
      <c r="B591">
        <v>8.1999999999999993</v>
      </c>
      <c r="C591">
        <v>9</v>
      </c>
      <c r="D591">
        <v>10</v>
      </c>
      <c r="E591" s="14">
        <v>39561</v>
      </c>
      <c r="F591" s="13">
        <v>3</v>
      </c>
    </row>
    <row r="592" spans="1:7">
      <c r="A592" s="32">
        <v>39561</v>
      </c>
      <c r="B592">
        <v>27.5</v>
      </c>
      <c r="C592">
        <v>23.5</v>
      </c>
      <c r="D592">
        <v>22.5</v>
      </c>
      <c r="E592" s="14">
        <v>39562</v>
      </c>
      <c r="F592" s="13">
        <v>2</v>
      </c>
    </row>
    <row r="593" spans="1:6">
      <c r="A593" s="32">
        <v>39563</v>
      </c>
      <c r="B593">
        <v>21.5</v>
      </c>
      <c r="C593">
        <v>15.5</v>
      </c>
      <c r="D593">
        <v>16</v>
      </c>
      <c r="E593" s="14">
        <v>39564</v>
      </c>
      <c r="F593" s="13">
        <v>2</v>
      </c>
    </row>
    <row r="594" spans="1:6">
      <c r="A594" s="32">
        <v>39564</v>
      </c>
      <c r="B594">
        <v>44</v>
      </c>
      <c r="C594">
        <v>36</v>
      </c>
      <c r="D594">
        <v>33</v>
      </c>
      <c r="E594" s="14">
        <v>39567</v>
      </c>
      <c r="F594" s="13">
        <v>2</v>
      </c>
    </row>
    <row r="595" spans="1:6">
      <c r="A595" s="32">
        <v>39567</v>
      </c>
      <c r="B595">
        <v>10</v>
      </c>
      <c r="C595">
        <v>15.5</v>
      </c>
      <c r="D595">
        <v>15.5</v>
      </c>
      <c r="E595" s="30">
        <v>39569</v>
      </c>
      <c r="F595" s="13">
        <v>2</v>
      </c>
    </row>
    <row r="596" spans="1:6">
      <c r="A596"/>
      <c r="B596"/>
      <c r="C596"/>
      <c r="D596"/>
    </row>
    <row r="597" spans="1:6">
      <c r="A597" s="32">
        <v>39570</v>
      </c>
      <c r="B597">
        <v>0.8</v>
      </c>
      <c r="C597">
        <v>2.6</v>
      </c>
      <c r="D597">
        <v>4</v>
      </c>
      <c r="E597" s="14">
        <v>39571</v>
      </c>
      <c r="F597" s="13">
        <v>2</v>
      </c>
    </row>
    <row r="598" spans="1:6">
      <c r="A598" s="32">
        <v>39571</v>
      </c>
      <c r="B598">
        <v>24</v>
      </c>
      <c r="C598">
        <v>20.5</v>
      </c>
      <c r="D598">
        <v>18</v>
      </c>
      <c r="E598" s="14">
        <v>39572</v>
      </c>
      <c r="F598" s="13">
        <v>2</v>
      </c>
    </row>
    <row r="599" spans="1:6">
      <c r="A599" s="32">
        <v>39572</v>
      </c>
      <c r="B599">
        <v>0.6</v>
      </c>
      <c r="C599">
        <v>0.8</v>
      </c>
      <c r="D599">
        <v>0.9</v>
      </c>
      <c r="E599" s="14">
        <v>39573</v>
      </c>
      <c r="F599" s="13">
        <v>2</v>
      </c>
    </row>
    <row r="600" spans="1:6">
      <c r="A600" s="32">
        <v>39574</v>
      </c>
      <c r="B600">
        <v>10</v>
      </c>
      <c r="C600">
        <v>21</v>
      </c>
      <c r="D600">
        <v>21.5</v>
      </c>
      <c r="E600" s="14">
        <v>39575</v>
      </c>
      <c r="F600" s="13">
        <v>2</v>
      </c>
    </row>
    <row r="601" spans="1:6">
      <c r="A601" s="32">
        <v>39575</v>
      </c>
      <c r="B601">
        <v>13</v>
      </c>
      <c r="C601">
        <v>14</v>
      </c>
      <c r="D601">
        <v>11.5</v>
      </c>
      <c r="E601" s="14">
        <v>39577</v>
      </c>
      <c r="F601" s="13">
        <v>2</v>
      </c>
    </row>
    <row r="602" spans="1:6">
      <c r="A602" s="32">
        <v>39576</v>
      </c>
      <c r="B602">
        <v>66</v>
      </c>
      <c r="C602">
        <v>63</v>
      </c>
      <c r="D602">
        <v>76</v>
      </c>
      <c r="E602" s="14">
        <v>39577</v>
      </c>
      <c r="F602" s="13">
        <v>2</v>
      </c>
    </row>
    <row r="603" spans="1:6">
      <c r="A603" s="32">
        <v>39578</v>
      </c>
      <c r="B603">
        <v>22</v>
      </c>
      <c r="C603">
        <v>22</v>
      </c>
      <c r="D603">
        <v>27</v>
      </c>
      <c r="E603" s="14">
        <v>39579</v>
      </c>
      <c r="F603" s="13">
        <v>2</v>
      </c>
    </row>
    <row r="604" spans="1:6">
      <c r="A604" s="32">
        <v>39580</v>
      </c>
      <c r="B604">
        <v>7.4</v>
      </c>
      <c r="C604">
        <v>6</v>
      </c>
      <c r="D604">
        <v>6</v>
      </c>
      <c r="E604" s="14">
        <v>39581</v>
      </c>
      <c r="F604" s="13">
        <v>1</v>
      </c>
    </row>
    <row r="605" spans="1:6">
      <c r="A605" s="32">
        <v>39582</v>
      </c>
      <c r="B605">
        <v>11.5</v>
      </c>
      <c r="C605">
        <v>9</v>
      </c>
      <c r="D605">
        <v>9</v>
      </c>
      <c r="E605" s="14">
        <v>39584</v>
      </c>
      <c r="F605" s="13">
        <v>2</v>
      </c>
    </row>
    <row r="606" spans="1:6">
      <c r="A606" s="32">
        <v>39590</v>
      </c>
      <c r="B606">
        <v>6.5</v>
      </c>
      <c r="C606">
        <v>7</v>
      </c>
      <c r="D606">
        <v>6</v>
      </c>
      <c r="E606" s="14">
        <v>39592</v>
      </c>
      <c r="F606" s="13">
        <v>1</v>
      </c>
    </row>
    <row r="607" spans="1:6">
      <c r="A607" s="32">
        <v>39596</v>
      </c>
      <c r="B607">
        <v>10</v>
      </c>
      <c r="C607">
        <v>3</v>
      </c>
      <c r="D607">
        <v>1.8</v>
      </c>
      <c r="E607" s="14">
        <v>39597</v>
      </c>
      <c r="F607" s="13">
        <v>1</v>
      </c>
    </row>
    <row r="608" spans="1:6">
      <c r="A608" s="32">
        <v>39597</v>
      </c>
      <c r="B608">
        <v>9.5</v>
      </c>
      <c r="C608">
        <v>8</v>
      </c>
      <c r="D608">
        <v>8.5</v>
      </c>
      <c r="E608" s="14">
        <v>39598</v>
      </c>
      <c r="F608" s="13">
        <v>1</v>
      </c>
    </row>
    <row r="609" spans="1:6">
      <c r="A609"/>
      <c r="B609"/>
      <c r="C609"/>
      <c r="D609"/>
    </row>
    <row r="610" spans="1:6">
      <c r="A610" s="32">
        <v>39605</v>
      </c>
      <c r="B610">
        <v>12.5</v>
      </c>
      <c r="C610">
        <v>15.5</v>
      </c>
      <c r="D610">
        <v>17</v>
      </c>
      <c r="E610" s="14">
        <v>39606</v>
      </c>
      <c r="F610" s="13">
        <v>2</v>
      </c>
    </row>
    <row r="611" spans="1:6">
      <c r="A611" s="32">
        <v>39606</v>
      </c>
      <c r="B611">
        <v>6.2</v>
      </c>
      <c r="C611">
        <v>6.4</v>
      </c>
      <c r="D611">
        <v>4.8</v>
      </c>
      <c r="E611" s="14">
        <v>39607</v>
      </c>
      <c r="F611" s="13">
        <v>2</v>
      </c>
    </row>
    <row r="612" spans="1:6">
      <c r="A612" s="32">
        <v>39621</v>
      </c>
      <c r="B612">
        <v>3</v>
      </c>
      <c r="C612">
        <v>3.2</v>
      </c>
      <c r="D612">
        <v>3.1</v>
      </c>
      <c r="E612" s="14">
        <v>39622</v>
      </c>
      <c r="F612" s="13">
        <v>1</v>
      </c>
    </row>
    <row r="613" spans="1:6">
      <c r="A613" s="32">
        <v>39622</v>
      </c>
      <c r="B613">
        <v>51</v>
      </c>
      <c r="C613">
        <v>49</v>
      </c>
      <c r="D613">
        <v>49</v>
      </c>
      <c r="E613" s="14">
        <v>39623</v>
      </c>
      <c r="F613" s="13">
        <v>1</v>
      </c>
    </row>
    <row r="614" spans="1:6">
      <c r="A614" s="32">
        <v>39623</v>
      </c>
      <c r="B614">
        <v>0.7</v>
      </c>
      <c r="C614">
        <v>0.5</v>
      </c>
      <c r="D614">
        <v>0.4</v>
      </c>
      <c r="E614" s="14">
        <v>39624</v>
      </c>
      <c r="F614" s="13">
        <v>1</v>
      </c>
    </row>
    <row r="615" spans="1:6">
      <c r="A615" s="32">
        <v>39624</v>
      </c>
      <c r="B615">
        <v>0.6</v>
      </c>
      <c r="C615">
        <v>0.5</v>
      </c>
      <c r="D615">
        <v>0.4</v>
      </c>
      <c r="E615" s="14">
        <v>39625</v>
      </c>
      <c r="F615" s="13">
        <v>1</v>
      </c>
    </row>
    <row r="616" spans="1:6">
      <c r="A616" s="32">
        <v>39625</v>
      </c>
      <c r="B616">
        <v>23.5</v>
      </c>
      <c r="C616">
        <v>20</v>
      </c>
      <c r="D616">
        <v>19</v>
      </c>
      <c r="E616" s="14">
        <v>39626</v>
      </c>
      <c r="F616" s="13">
        <v>1</v>
      </c>
    </row>
    <row r="617" spans="1:6">
      <c r="A617" s="50">
        <v>39625</v>
      </c>
      <c r="B617" s="51"/>
      <c r="C617" s="51">
        <v>19</v>
      </c>
      <c r="D617" s="51">
        <v>10.5</v>
      </c>
      <c r="E617" s="52"/>
      <c r="F617" s="53"/>
    </row>
    <row r="618" spans="1:6">
      <c r="A618" s="32"/>
      <c r="B618"/>
      <c r="C618"/>
      <c r="D618"/>
    </row>
    <row r="619" spans="1:6">
      <c r="A619" s="32">
        <v>39630</v>
      </c>
      <c r="B619">
        <v>0.7</v>
      </c>
      <c r="C619">
        <v>1</v>
      </c>
      <c r="D619">
        <v>0.5</v>
      </c>
      <c r="E619" s="14">
        <v>39631</v>
      </c>
      <c r="F619" s="13">
        <v>1</v>
      </c>
    </row>
    <row r="620" spans="1:6">
      <c r="A620" s="32">
        <v>39631</v>
      </c>
      <c r="B620">
        <v>20</v>
      </c>
      <c r="C620">
        <v>20</v>
      </c>
      <c r="D620">
        <v>21</v>
      </c>
      <c r="E620" s="14">
        <v>39632</v>
      </c>
      <c r="F620" s="13">
        <v>1</v>
      </c>
    </row>
    <row r="621" spans="1:6">
      <c r="A621" s="32">
        <v>39632</v>
      </c>
      <c r="B621">
        <v>0.5</v>
      </c>
      <c r="C621">
        <v>0.8</v>
      </c>
      <c r="D621">
        <v>1</v>
      </c>
      <c r="E621" s="14">
        <v>39633</v>
      </c>
      <c r="F621" s="13">
        <v>1</v>
      </c>
    </row>
    <row r="622" spans="1:6">
      <c r="A622" s="32">
        <v>39634</v>
      </c>
      <c r="B622">
        <v>5.2</v>
      </c>
      <c r="C622">
        <v>7.5</v>
      </c>
      <c r="D622">
        <v>6.8</v>
      </c>
      <c r="E622" s="14">
        <v>39634</v>
      </c>
      <c r="F622" s="13">
        <v>1</v>
      </c>
    </row>
    <row r="623" spans="1:6">
      <c r="A623" s="32">
        <v>38905</v>
      </c>
      <c r="B623">
        <v>0.5</v>
      </c>
      <c r="C623">
        <v>1</v>
      </c>
      <c r="D623">
        <v>6</v>
      </c>
      <c r="E623" s="14">
        <v>39637</v>
      </c>
      <c r="F623" s="13">
        <v>1</v>
      </c>
    </row>
    <row r="624" spans="1:6">
      <c r="A624" s="32">
        <v>39644</v>
      </c>
      <c r="B624">
        <v>1.8</v>
      </c>
      <c r="C624">
        <v>4</v>
      </c>
      <c r="D624">
        <v>3.2</v>
      </c>
      <c r="E624" s="14">
        <v>39645</v>
      </c>
      <c r="F624" s="13">
        <v>1</v>
      </c>
    </row>
    <row r="625" spans="1:6">
      <c r="A625" s="32">
        <v>39645</v>
      </c>
      <c r="B625">
        <v>4</v>
      </c>
      <c r="C625">
        <v>5</v>
      </c>
      <c r="D625">
        <v>5.4</v>
      </c>
      <c r="E625" s="14">
        <v>39646</v>
      </c>
      <c r="F625" s="13">
        <v>2</v>
      </c>
    </row>
    <row r="626" spans="1:6">
      <c r="A626" s="32">
        <v>39646</v>
      </c>
      <c r="B626">
        <v>11</v>
      </c>
      <c r="C626">
        <v>8</v>
      </c>
      <c r="D626">
        <v>7.5</v>
      </c>
      <c r="E626" s="14">
        <v>39647</v>
      </c>
      <c r="F626" s="13">
        <v>2</v>
      </c>
    </row>
    <row r="627" spans="1:6">
      <c r="A627" s="32">
        <v>39651</v>
      </c>
      <c r="B627">
        <v>5.8</v>
      </c>
      <c r="C627">
        <v>9.5</v>
      </c>
      <c r="D627">
        <v>10.5</v>
      </c>
      <c r="E627" s="14">
        <v>39652</v>
      </c>
      <c r="F627" s="13">
        <v>2</v>
      </c>
    </row>
    <row r="628" spans="1:6">
      <c r="A628" s="32">
        <v>39652</v>
      </c>
      <c r="B628">
        <v>6</v>
      </c>
      <c r="C628">
        <v>7</v>
      </c>
      <c r="D628">
        <v>6</v>
      </c>
      <c r="E628" s="14">
        <v>39653</v>
      </c>
      <c r="F628" s="13">
        <v>2</v>
      </c>
    </row>
    <row r="629" spans="1:6">
      <c r="A629" s="32">
        <v>39653</v>
      </c>
      <c r="B629">
        <v>0.8</v>
      </c>
      <c r="C629">
        <v>1.6</v>
      </c>
      <c r="D629">
        <v>1.8</v>
      </c>
      <c r="E629" s="14">
        <v>39654</v>
      </c>
      <c r="F629" s="13">
        <v>2</v>
      </c>
    </row>
    <row r="630" spans="1:6">
      <c r="A630" s="32">
        <v>39657</v>
      </c>
      <c r="B630">
        <v>27</v>
      </c>
      <c r="C630">
        <v>30</v>
      </c>
      <c r="D630">
        <v>23</v>
      </c>
      <c r="E630" s="14">
        <v>39658</v>
      </c>
      <c r="F630" s="13">
        <v>2</v>
      </c>
    </row>
    <row r="631" spans="1:6">
      <c r="A631"/>
      <c r="B631"/>
      <c r="C631"/>
      <c r="D631"/>
    </row>
    <row r="632" spans="1:6">
      <c r="A632" s="32">
        <v>39666</v>
      </c>
      <c r="B632">
        <v>4.2</v>
      </c>
      <c r="C632">
        <v>5</v>
      </c>
      <c r="D632">
        <v>7</v>
      </c>
      <c r="E632" s="14">
        <v>39667</v>
      </c>
      <c r="F632" s="13">
        <v>1</v>
      </c>
    </row>
    <row r="633" spans="1:6">
      <c r="A633" s="32">
        <v>39671</v>
      </c>
      <c r="B633">
        <v>2.4</v>
      </c>
      <c r="C633">
        <v>2.8</v>
      </c>
      <c r="D633">
        <v>3.1</v>
      </c>
      <c r="E633" s="14">
        <v>39672</v>
      </c>
      <c r="F633" s="13">
        <v>1</v>
      </c>
    </row>
    <row r="634" spans="1:6">
      <c r="A634" s="32">
        <v>39672</v>
      </c>
      <c r="B634">
        <v>0.8</v>
      </c>
      <c r="C634">
        <v>1</v>
      </c>
      <c r="D634">
        <v>1.2</v>
      </c>
      <c r="E634" s="14">
        <v>39673</v>
      </c>
      <c r="F634" s="13">
        <v>1</v>
      </c>
    </row>
    <row r="635" spans="1:6">
      <c r="A635" s="32">
        <v>39675</v>
      </c>
      <c r="B635">
        <v>3.1</v>
      </c>
      <c r="C635">
        <v>4.5</v>
      </c>
      <c r="D635">
        <v>5.6</v>
      </c>
      <c r="E635" s="14">
        <v>39676</v>
      </c>
      <c r="F635" s="13">
        <v>1</v>
      </c>
    </row>
    <row r="636" spans="1:6">
      <c r="A636" s="32">
        <v>39676</v>
      </c>
      <c r="B636">
        <v>17.5</v>
      </c>
      <c r="C636">
        <v>17.5</v>
      </c>
      <c r="D636">
        <v>17.5</v>
      </c>
      <c r="E636" s="14">
        <v>39680</v>
      </c>
      <c r="F636" s="13">
        <v>1</v>
      </c>
    </row>
    <row r="637" spans="1:6">
      <c r="A637" s="32">
        <v>39682</v>
      </c>
      <c r="B637">
        <v>6.2</v>
      </c>
      <c r="C637">
        <v>9.4</v>
      </c>
      <c r="D637">
        <v>12.5</v>
      </c>
      <c r="E637" s="14">
        <v>39683</v>
      </c>
      <c r="F637" s="13">
        <v>1</v>
      </c>
    </row>
    <row r="638" spans="1:6">
      <c r="A638" s="32">
        <v>39683</v>
      </c>
      <c r="B638">
        <v>0.8</v>
      </c>
      <c r="C638">
        <v>0.5</v>
      </c>
      <c r="D638">
        <v>0.6</v>
      </c>
      <c r="E638" s="14">
        <v>39684</v>
      </c>
      <c r="F638" s="13">
        <v>1</v>
      </c>
    </row>
    <row r="639" spans="1:6">
      <c r="A639" s="32">
        <v>39684</v>
      </c>
      <c r="B639">
        <v>14</v>
      </c>
      <c r="C639">
        <v>12</v>
      </c>
      <c r="D639">
        <v>10</v>
      </c>
      <c r="E639" s="14">
        <v>39685</v>
      </c>
      <c r="F639" s="13">
        <v>1</v>
      </c>
    </row>
    <row r="640" spans="1:6">
      <c r="A640" s="32">
        <v>39686</v>
      </c>
      <c r="B640">
        <v>3.4</v>
      </c>
      <c r="C640">
        <v>3</v>
      </c>
      <c r="D640">
        <v>3</v>
      </c>
      <c r="E640" s="14">
        <v>39687</v>
      </c>
      <c r="F640" s="13">
        <v>1</v>
      </c>
    </row>
    <row r="642" spans="1:6">
      <c r="A642" s="14">
        <v>39693</v>
      </c>
      <c r="B642" s="2">
        <v>1.2</v>
      </c>
      <c r="C642" s="2">
        <v>1.8</v>
      </c>
      <c r="D642" s="2">
        <v>1.1000000000000001</v>
      </c>
      <c r="E642" s="14">
        <v>39694</v>
      </c>
      <c r="F642" s="13">
        <v>1</v>
      </c>
    </row>
    <row r="643" spans="1:6">
      <c r="A643" s="14">
        <v>39700</v>
      </c>
      <c r="B643" s="2">
        <v>0</v>
      </c>
      <c r="C643" s="2">
        <v>0.5</v>
      </c>
      <c r="D643" s="2">
        <v>1</v>
      </c>
      <c r="E643" s="14">
        <v>39701</v>
      </c>
      <c r="F643" s="13">
        <v>1</v>
      </c>
    </row>
    <row r="644" spans="1:6">
      <c r="A644" s="14">
        <v>39701</v>
      </c>
      <c r="B644" s="2">
        <v>15</v>
      </c>
      <c r="C644" s="2">
        <v>11</v>
      </c>
      <c r="D644" s="2">
        <v>7</v>
      </c>
      <c r="E644" s="14">
        <v>39702</v>
      </c>
      <c r="F644" s="13">
        <v>1</v>
      </c>
    </row>
    <row r="647" spans="1:6">
      <c r="A647" s="14">
        <v>39728</v>
      </c>
      <c r="B647" s="2">
        <v>7</v>
      </c>
      <c r="C647" s="2">
        <v>3.2</v>
      </c>
      <c r="D647" s="2">
        <v>3</v>
      </c>
      <c r="E647" s="14">
        <v>39729</v>
      </c>
      <c r="F647" s="13">
        <v>1</v>
      </c>
    </row>
    <row r="648" spans="1:6">
      <c r="A648" s="14">
        <v>39730</v>
      </c>
      <c r="B648" s="2">
        <v>7</v>
      </c>
      <c r="C648" s="2">
        <v>7</v>
      </c>
      <c r="D648" s="2">
        <v>7</v>
      </c>
      <c r="E648" s="14">
        <v>39731</v>
      </c>
      <c r="F648" s="13">
        <v>1</v>
      </c>
    </row>
    <row r="649" spans="1:6">
      <c r="A649" s="14">
        <v>39732</v>
      </c>
      <c r="B649" s="2">
        <v>20.5</v>
      </c>
      <c r="C649" s="2">
        <v>27</v>
      </c>
      <c r="D649" s="2">
        <v>22.5</v>
      </c>
      <c r="E649" s="14">
        <v>39733</v>
      </c>
      <c r="F649" s="13">
        <v>1</v>
      </c>
    </row>
    <row r="650" spans="1:6">
      <c r="A650" s="14">
        <v>39734</v>
      </c>
      <c r="B650" s="2">
        <v>10.5</v>
      </c>
      <c r="C650" s="2">
        <v>10.5</v>
      </c>
      <c r="D650" s="2">
        <v>8</v>
      </c>
      <c r="E650" s="14">
        <v>39735</v>
      </c>
      <c r="F650" s="13">
        <v>1</v>
      </c>
    </row>
    <row r="651" spans="1:6">
      <c r="A651" s="14">
        <v>39738</v>
      </c>
      <c r="B651" s="2">
        <v>3.8</v>
      </c>
      <c r="C651" s="2">
        <v>3.6</v>
      </c>
      <c r="D651" s="2">
        <v>3.6</v>
      </c>
      <c r="E651" s="14">
        <v>39739</v>
      </c>
      <c r="F651" s="13">
        <v>1</v>
      </c>
    </row>
    <row r="652" spans="1:6">
      <c r="A652" s="14">
        <v>39741</v>
      </c>
      <c r="B652" s="2">
        <v>8.5</v>
      </c>
      <c r="C652" s="2">
        <v>7</v>
      </c>
      <c r="D652" s="2">
        <v>7</v>
      </c>
      <c r="E652" s="14">
        <v>39742</v>
      </c>
      <c r="F652" s="13">
        <v>1</v>
      </c>
    </row>
    <row r="653" spans="1:6">
      <c r="A653" s="14">
        <v>39743</v>
      </c>
      <c r="B653" s="2">
        <v>3.5</v>
      </c>
      <c r="C653" s="2">
        <v>3</v>
      </c>
      <c r="D653" s="2">
        <v>2.8</v>
      </c>
      <c r="E653" s="14">
        <v>39744</v>
      </c>
      <c r="F653" s="13">
        <v>1</v>
      </c>
    </row>
    <row r="654" spans="1:6">
      <c r="A654" s="14">
        <v>39746</v>
      </c>
      <c r="B654" s="2">
        <v>2.4</v>
      </c>
      <c r="C654" s="2">
        <v>1.6</v>
      </c>
      <c r="D654" s="2">
        <v>0.9</v>
      </c>
      <c r="E654" s="14">
        <v>39747</v>
      </c>
      <c r="F654" s="13">
        <v>1</v>
      </c>
    </row>
    <row r="655" spans="1:6">
      <c r="A655" s="14">
        <v>39749</v>
      </c>
      <c r="B655" s="2">
        <v>6.4</v>
      </c>
      <c r="C655" s="2">
        <v>8.6</v>
      </c>
      <c r="D655" s="2">
        <v>7</v>
      </c>
      <c r="E655" s="14">
        <v>39750</v>
      </c>
      <c r="F655" s="13">
        <v>1</v>
      </c>
    </row>
    <row r="658" spans="1:6">
      <c r="A658" s="14">
        <v>39754</v>
      </c>
      <c r="B658" s="2">
        <v>6.8</v>
      </c>
      <c r="C658" s="2">
        <v>6</v>
      </c>
      <c r="D658" s="2">
        <v>7.6</v>
      </c>
      <c r="E658" s="14">
        <v>39756</v>
      </c>
      <c r="F658" s="13">
        <v>1</v>
      </c>
    </row>
    <row r="659" spans="1:6">
      <c r="A659" s="14">
        <v>39756</v>
      </c>
      <c r="B659" s="2">
        <v>15.5</v>
      </c>
      <c r="C659" s="2">
        <v>12</v>
      </c>
      <c r="D659" s="2">
        <v>10</v>
      </c>
      <c r="E659" s="14">
        <v>39757</v>
      </c>
      <c r="F659" s="13">
        <v>2</v>
      </c>
    </row>
    <row r="660" spans="1:6">
      <c r="A660" s="14">
        <v>39757</v>
      </c>
      <c r="B660" s="2">
        <v>1.2</v>
      </c>
      <c r="C660" s="2">
        <v>3</v>
      </c>
      <c r="D660" s="2">
        <v>2.4</v>
      </c>
      <c r="E660" s="14">
        <v>39758</v>
      </c>
      <c r="F660" s="13">
        <v>2</v>
      </c>
    </row>
    <row r="661" spans="1:6">
      <c r="A661" s="14">
        <v>39758</v>
      </c>
      <c r="B661" s="2">
        <v>0.8</v>
      </c>
      <c r="C661" s="2">
        <v>0.8</v>
      </c>
      <c r="D661" s="2">
        <v>0.9</v>
      </c>
      <c r="E661" s="14">
        <v>39759</v>
      </c>
      <c r="F661" s="13">
        <v>2</v>
      </c>
    </row>
    <row r="662" spans="1:6">
      <c r="A662" s="14">
        <v>39763</v>
      </c>
      <c r="B662" s="2">
        <v>18.5</v>
      </c>
      <c r="C662" s="2">
        <v>13.5</v>
      </c>
      <c r="D662" s="2">
        <v>14.5</v>
      </c>
      <c r="E662" s="14">
        <v>39765</v>
      </c>
      <c r="F662" s="13">
        <v>1</v>
      </c>
    </row>
    <row r="663" spans="1:6">
      <c r="A663" s="14">
        <v>39765</v>
      </c>
      <c r="B663" s="2">
        <v>5.6</v>
      </c>
      <c r="C663" s="2">
        <v>10.5</v>
      </c>
      <c r="D663" s="2">
        <v>11</v>
      </c>
      <c r="E663" s="14">
        <v>39766</v>
      </c>
      <c r="F663" s="13">
        <v>1</v>
      </c>
    </row>
    <row r="664" spans="1:6">
      <c r="A664" s="14">
        <v>39769</v>
      </c>
      <c r="B664" s="2">
        <v>2.2000000000000002</v>
      </c>
      <c r="C664" s="2">
        <v>2.2000000000000002</v>
      </c>
      <c r="D664" s="2">
        <v>1.9</v>
      </c>
      <c r="E664" s="14">
        <v>39770</v>
      </c>
      <c r="F664" s="13">
        <v>1</v>
      </c>
    </row>
    <row r="665" spans="1:6">
      <c r="A665" s="14">
        <v>39770</v>
      </c>
      <c r="B665" s="2">
        <v>2</v>
      </c>
      <c r="C665" s="2">
        <v>1</v>
      </c>
      <c r="D665" s="2">
        <v>0.7</v>
      </c>
      <c r="E665" s="14">
        <v>39771</v>
      </c>
      <c r="F665" s="13">
        <v>2</v>
      </c>
    </row>
    <row r="666" spans="1:6">
      <c r="A666" s="14">
        <v>39771</v>
      </c>
      <c r="B666" s="2">
        <v>3.5</v>
      </c>
      <c r="C666" s="2">
        <v>4</v>
      </c>
      <c r="D666" s="2">
        <v>2.5</v>
      </c>
      <c r="E666" s="14">
        <v>39772</v>
      </c>
      <c r="F666" s="13">
        <v>1</v>
      </c>
    </row>
    <row r="667" spans="1:6">
      <c r="A667" s="14">
        <v>39779</v>
      </c>
      <c r="B667" s="2">
        <v>22</v>
      </c>
      <c r="C667" s="2">
        <v>18</v>
      </c>
      <c r="D667" s="2">
        <v>18</v>
      </c>
      <c r="E667" s="14">
        <v>39780</v>
      </c>
      <c r="F667" s="13">
        <v>1</v>
      </c>
    </row>
    <row r="669" spans="1:6">
      <c r="A669" s="14">
        <v>39786</v>
      </c>
      <c r="B669" s="2">
        <v>16</v>
      </c>
      <c r="C669" s="2">
        <v>14</v>
      </c>
      <c r="D669" s="2">
        <v>8.5</v>
      </c>
      <c r="E669" s="14">
        <v>39787</v>
      </c>
      <c r="F669" s="13">
        <v>1</v>
      </c>
    </row>
    <row r="670" spans="1:6">
      <c r="A670" s="14">
        <v>39795</v>
      </c>
      <c r="B670" s="2">
        <v>12</v>
      </c>
      <c r="C670" s="2">
        <v>13.2</v>
      </c>
      <c r="D670" s="2">
        <v>12.5</v>
      </c>
      <c r="E670" s="14">
        <v>39796</v>
      </c>
      <c r="F670" s="13">
        <v>1</v>
      </c>
    </row>
    <row r="671" spans="1:6">
      <c r="A671" s="14">
        <v>39808</v>
      </c>
      <c r="B671" s="2">
        <v>11</v>
      </c>
      <c r="C671" s="2">
        <v>12</v>
      </c>
      <c r="D671" s="2">
        <v>7</v>
      </c>
      <c r="E671" s="14">
        <v>39816</v>
      </c>
      <c r="F671" s="13">
        <v>1</v>
      </c>
    </row>
    <row r="672" spans="1:6">
      <c r="B672" s="10"/>
    </row>
    <row r="673" spans="1:6">
      <c r="A673" s="14">
        <v>39826</v>
      </c>
      <c r="B673" s="10">
        <v>1.6</v>
      </c>
      <c r="C673" s="2">
        <v>3</v>
      </c>
      <c r="D673" s="2">
        <v>2.6</v>
      </c>
      <c r="E673" s="14">
        <v>39827</v>
      </c>
      <c r="F673" s="13">
        <v>1</v>
      </c>
    </row>
    <row r="674" spans="1:6">
      <c r="A674" s="14">
        <v>39827</v>
      </c>
      <c r="B674" s="10">
        <v>6.5</v>
      </c>
      <c r="C674" s="2">
        <v>4</v>
      </c>
      <c r="D674" s="2">
        <v>3.8</v>
      </c>
      <c r="E674" s="14">
        <v>39828</v>
      </c>
      <c r="F674" s="13">
        <v>1</v>
      </c>
    </row>
    <row r="675" spans="1:6">
      <c r="A675" s="14">
        <v>39829</v>
      </c>
      <c r="B675" s="10">
        <v>1.2</v>
      </c>
      <c r="C675" s="2">
        <v>1.2</v>
      </c>
      <c r="D675" s="2">
        <v>1.2</v>
      </c>
      <c r="E675" s="14">
        <v>39830</v>
      </c>
    </row>
    <row r="676" spans="1:6">
      <c r="A676" s="14">
        <v>39842</v>
      </c>
      <c r="B676" s="10">
        <v>12.5</v>
      </c>
      <c r="C676" s="2">
        <v>13.5</v>
      </c>
      <c r="D676" s="2">
        <v>13</v>
      </c>
      <c r="E676" s="14">
        <v>39843</v>
      </c>
      <c r="F676" s="13">
        <v>1</v>
      </c>
    </row>
    <row r="677" spans="1:6">
      <c r="A677" s="14">
        <v>39843</v>
      </c>
      <c r="B677" s="10">
        <v>3.2</v>
      </c>
      <c r="C677" s="2">
        <v>3.4</v>
      </c>
      <c r="D677" s="2">
        <v>2</v>
      </c>
      <c r="E677" s="14">
        <v>39844</v>
      </c>
      <c r="F677" s="13">
        <v>1</v>
      </c>
    </row>
    <row r="679" spans="1:6">
      <c r="A679" s="14">
        <v>39891</v>
      </c>
      <c r="B679" s="2">
        <v>18.5</v>
      </c>
      <c r="C679" s="2">
        <v>5.4</v>
      </c>
      <c r="D679" s="2">
        <v>2.8</v>
      </c>
      <c r="E679" s="14">
        <v>39892</v>
      </c>
      <c r="F679" s="13">
        <v>1</v>
      </c>
    </row>
    <row r="680" spans="1:6">
      <c r="A680" s="14">
        <v>39896</v>
      </c>
      <c r="B680" s="2">
        <v>0.2</v>
      </c>
      <c r="C680" s="2">
        <v>0.9</v>
      </c>
      <c r="D680" s="2">
        <v>1.2</v>
      </c>
      <c r="E680" s="14">
        <v>39897</v>
      </c>
      <c r="F680" s="13">
        <v>1</v>
      </c>
    </row>
    <row r="681" spans="1:6">
      <c r="A681" s="14">
        <v>39899</v>
      </c>
      <c r="B681" s="2">
        <v>28.5</v>
      </c>
      <c r="C681" s="2">
        <v>23.5</v>
      </c>
      <c r="D681" s="2">
        <v>21</v>
      </c>
      <c r="E681" s="14">
        <v>39900</v>
      </c>
      <c r="F681" s="13">
        <v>1</v>
      </c>
    </row>
    <row r="682" spans="1:6">
      <c r="A682" s="14">
        <v>39902</v>
      </c>
      <c r="B682" s="2">
        <v>30</v>
      </c>
      <c r="C682" s="2">
        <v>25</v>
      </c>
      <c r="D682" s="2">
        <v>27.5</v>
      </c>
      <c r="E682" s="14">
        <v>39903</v>
      </c>
      <c r="F682" s="13">
        <v>1</v>
      </c>
    </row>
    <row r="684" spans="1:6">
      <c r="A684" s="14">
        <v>39903</v>
      </c>
      <c r="B684" s="2">
        <v>2.2000000000000002</v>
      </c>
      <c r="C684" s="2">
        <v>1.3</v>
      </c>
      <c r="D684" s="2">
        <v>0.9</v>
      </c>
      <c r="E684" s="14">
        <v>39904</v>
      </c>
      <c r="F684" s="13">
        <v>1</v>
      </c>
    </row>
    <row r="685" spans="1:6">
      <c r="A685" s="14">
        <v>39905</v>
      </c>
      <c r="B685" s="2">
        <v>13</v>
      </c>
      <c r="C685" s="2">
        <v>11.5</v>
      </c>
      <c r="D685" s="2">
        <v>8.1999999999999993</v>
      </c>
      <c r="E685" s="14">
        <v>39906</v>
      </c>
      <c r="F685" s="13">
        <v>2</v>
      </c>
    </row>
    <row r="686" spans="1:6">
      <c r="A686" s="14">
        <v>39906</v>
      </c>
      <c r="B686" s="2">
        <v>16</v>
      </c>
      <c r="C686" s="2">
        <v>13.5</v>
      </c>
      <c r="D686" s="2">
        <v>6.5</v>
      </c>
      <c r="E686" s="14">
        <v>39907</v>
      </c>
      <c r="F686" s="13">
        <v>2</v>
      </c>
    </row>
    <row r="687" spans="1:6">
      <c r="A687" s="14">
        <v>39910</v>
      </c>
      <c r="B687" s="2">
        <v>0.4</v>
      </c>
      <c r="C687" s="2">
        <v>0.8</v>
      </c>
      <c r="D687" s="2">
        <v>0.7</v>
      </c>
      <c r="E687" s="14">
        <v>39911</v>
      </c>
      <c r="F687" s="13">
        <v>2</v>
      </c>
    </row>
    <row r="688" spans="1:6">
      <c r="A688" s="14">
        <v>39911</v>
      </c>
      <c r="B688" s="2">
        <v>43</v>
      </c>
      <c r="C688" s="2">
        <v>28.5</v>
      </c>
      <c r="D688" s="2">
        <v>19</v>
      </c>
      <c r="E688" s="14">
        <v>39912</v>
      </c>
      <c r="F688" s="13">
        <v>2</v>
      </c>
    </row>
    <row r="689" spans="1:9">
      <c r="A689" s="14">
        <v>39912</v>
      </c>
      <c r="B689" s="2">
        <v>11.5</v>
      </c>
      <c r="C689" s="2">
        <v>19</v>
      </c>
      <c r="D689" s="2">
        <v>25.5</v>
      </c>
      <c r="E689" s="14">
        <v>39913</v>
      </c>
      <c r="F689" s="13">
        <v>2</v>
      </c>
    </row>
    <row r="690" spans="1:9">
      <c r="A690" s="14">
        <v>39913</v>
      </c>
      <c r="B690" s="2">
        <v>14.5</v>
      </c>
      <c r="C690" s="2">
        <v>20.5</v>
      </c>
      <c r="D690" s="2">
        <v>24.5</v>
      </c>
      <c r="E690" s="14">
        <v>39914</v>
      </c>
      <c r="F690" s="13">
        <v>2</v>
      </c>
    </row>
    <row r="691" spans="1:9">
      <c r="A691" s="14">
        <v>39914</v>
      </c>
      <c r="B691" s="2">
        <v>30.4</v>
      </c>
      <c r="C691" s="2">
        <v>35.200000000000003</v>
      </c>
      <c r="D691" s="2">
        <v>30.8</v>
      </c>
      <c r="E691" s="14">
        <v>39915</v>
      </c>
      <c r="F691" s="13">
        <v>2</v>
      </c>
    </row>
    <row r="692" spans="1:9">
      <c r="A692" s="14">
        <v>39915</v>
      </c>
      <c r="B692" s="2">
        <v>14</v>
      </c>
      <c r="C692" s="2">
        <v>10.5</v>
      </c>
      <c r="D692" s="2">
        <v>11</v>
      </c>
      <c r="E692" s="14">
        <v>39916</v>
      </c>
      <c r="F692" s="13">
        <v>2</v>
      </c>
    </row>
    <row r="693" spans="1:9">
      <c r="A693" s="14">
        <v>39920</v>
      </c>
      <c r="B693" s="2">
        <v>1.9</v>
      </c>
      <c r="C693" s="2">
        <v>1.5</v>
      </c>
      <c r="D693" s="2">
        <v>1.4</v>
      </c>
      <c r="E693" s="14">
        <v>39921</v>
      </c>
      <c r="F693" s="13">
        <v>2</v>
      </c>
    </row>
    <row r="694" spans="1:9">
      <c r="A694" s="14">
        <v>39921</v>
      </c>
      <c r="B694" s="2">
        <v>1.4</v>
      </c>
      <c r="C694" s="2">
        <v>2.6</v>
      </c>
      <c r="D694" s="2">
        <v>6</v>
      </c>
      <c r="E694" s="14">
        <v>39922</v>
      </c>
      <c r="F694" s="13">
        <v>2</v>
      </c>
    </row>
    <row r="695" spans="1:9">
      <c r="A695" s="14">
        <v>39923</v>
      </c>
      <c r="B695" s="2">
        <v>3</v>
      </c>
      <c r="C695" s="2">
        <v>2</v>
      </c>
      <c r="D695" s="2">
        <v>2.5</v>
      </c>
      <c r="E695" s="14">
        <v>39924</v>
      </c>
      <c r="F695" s="13">
        <v>2</v>
      </c>
    </row>
    <row r="696" spans="1:9">
      <c r="A696" s="14">
        <v>39928</v>
      </c>
      <c r="B696" s="2">
        <v>11</v>
      </c>
      <c r="C696" s="2">
        <v>5.4</v>
      </c>
      <c r="D696" s="2">
        <v>8</v>
      </c>
      <c r="E696" s="14">
        <v>39929</v>
      </c>
      <c r="F696" s="13">
        <v>2</v>
      </c>
      <c r="H696" s="2"/>
      <c r="I696" s="2"/>
    </row>
    <row r="697" spans="1:9">
      <c r="A697" s="14">
        <v>39930</v>
      </c>
      <c r="B697" s="2">
        <v>10</v>
      </c>
      <c r="C697" s="2">
        <v>6.6</v>
      </c>
      <c r="D697" s="2">
        <v>6.5</v>
      </c>
      <c r="E697" s="14">
        <v>39931</v>
      </c>
      <c r="F697" s="13">
        <v>2</v>
      </c>
      <c r="I697"/>
    </row>
    <row r="698" spans="1:9">
      <c r="A698" s="14">
        <v>39931</v>
      </c>
      <c r="B698" s="2">
        <v>0.4</v>
      </c>
      <c r="C698" s="2">
        <v>0.6</v>
      </c>
      <c r="D698" s="2">
        <v>0.7</v>
      </c>
      <c r="E698" s="14">
        <v>39932</v>
      </c>
      <c r="F698" s="13">
        <v>2</v>
      </c>
    </row>
    <row r="700" spans="1:9">
      <c r="A700" s="14">
        <v>39933</v>
      </c>
      <c r="B700" s="2">
        <v>8.5</v>
      </c>
      <c r="C700" s="2">
        <v>9</v>
      </c>
      <c r="D700" s="2">
        <v>13</v>
      </c>
      <c r="E700" s="14">
        <v>39934</v>
      </c>
      <c r="F700" s="13">
        <v>2</v>
      </c>
    </row>
    <row r="701" spans="1:9">
      <c r="A701" s="14">
        <v>39934</v>
      </c>
      <c r="B701" s="2">
        <v>7</v>
      </c>
      <c r="C701" s="2">
        <v>8.5</v>
      </c>
      <c r="D701" s="2">
        <v>3.5</v>
      </c>
      <c r="E701" s="14">
        <v>39935</v>
      </c>
      <c r="F701" s="13">
        <v>2</v>
      </c>
    </row>
    <row r="702" spans="1:9">
      <c r="A702" s="14">
        <v>39935</v>
      </c>
      <c r="B702" s="2">
        <v>0.3</v>
      </c>
      <c r="C702" s="2">
        <v>0.4</v>
      </c>
      <c r="D702" s="2">
        <v>0.2</v>
      </c>
      <c r="E702" s="14">
        <v>39936</v>
      </c>
      <c r="F702" s="13">
        <v>2</v>
      </c>
    </row>
    <row r="703" spans="1:9">
      <c r="A703" s="14">
        <v>39937</v>
      </c>
      <c r="B703" s="2">
        <v>17.5</v>
      </c>
      <c r="C703" s="2">
        <v>13</v>
      </c>
      <c r="D703" s="2">
        <v>11.5</v>
      </c>
      <c r="E703" s="14">
        <v>39938</v>
      </c>
      <c r="F703" s="13">
        <v>2</v>
      </c>
    </row>
    <row r="704" spans="1:9">
      <c r="A704" s="14">
        <v>39960</v>
      </c>
      <c r="B704" s="2">
        <v>9.1999999999999993</v>
      </c>
      <c r="C704" s="2">
        <v>4.2</v>
      </c>
      <c r="D704" s="2">
        <v>7</v>
      </c>
      <c r="E704" s="14">
        <v>39961</v>
      </c>
      <c r="F704" s="13">
        <v>1</v>
      </c>
    </row>
    <row r="706" spans="1:6">
      <c r="A706" s="14">
        <v>39978</v>
      </c>
      <c r="B706" s="2">
        <v>4.5999999999999996</v>
      </c>
      <c r="C706" s="2">
        <v>5</v>
      </c>
      <c r="D706" s="2">
        <v>5</v>
      </c>
      <c r="E706" s="14">
        <v>39979</v>
      </c>
      <c r="F706" s="13">
        <v>2</v>
      </c>
    </row>
    <row r="707" spans="1:6">
      <c r="A707" s="14">
        <v>39976</v>
      </c>
      <c r="B707" s="2">
        <v>9</v>
      </c>
      <c r="C707" s="2">
        <v>7</v>
      </c>
      <c r="D707" s="2">
        <v>4.2</v>
      </c>
      <c r="E707" s="14">
        <v>39977</v>
      </c>
      <c r="F707" s="13">
        <v>1</v>
      </c>
    </row>
    <row r="708" spans="1:6">
      <c r="A708" s="14">
        <v>39980</v>
      </c>
      <c r="B708" s="2">
        <v>11</v>
      </c>
      <c r="C708" s="2">
        <v>11</v>
      </c>
      <c r="D708" s="2">
        <v>12</v>
      </c>
      <c r="E708" s="14">
        <v>39981</v>
      </c>
      <c r="F708" s="13">
        <v>2</v>
      </c>
    </row>
    <row r="709" spans="1:6">
      <c r="A709" s="14">
        <v>39981</v>
      </c>
      <c r="B709" s="2">
        <v>8.1999999999999993</v>
      </c>
      <c r="C709" s="2">
        <v>6.8</v>
      </c>
      <c r="D709" s="2">
        <v>7.5</v>
      </c>
      <c r="E709" s="14">
        <v>39982</v>
      </c>
      <c r="F709" s="13">
        <v>2</v>
      </c>
    </row>
    <row r="710" spans="1:6">
      <c r="A710" s="40">
        <v>39982</v>
      </c>
      <c r="B710" s="18">
        <v>6</v>
      </c>
      <c r="C710" s="18">
        <v>6.5</v>
      </c>
      <c r="D710" s="18">
        <v>7.5</v>
      </c>
      <c r="E710" s="40">
        <v>39983</v>
      </c>
      <c r="F710" s="16">
        <v>1</v>
      </c>
    </row>
    <row r="711" spans="1:6">
      <c r="A711" s="14">
        <v>39986</v>
      </c>
      <c r="B711" s="2">
        <v>0.5</v>
      </c>
      <c r="C711" s="2">
        <v>0.6</v>
      </c>
      <c r="D711" s="2">
        <v>0.3</v>
      </c>
      <c r="E711" s="14">
        <v>39987</v>
      </c>
      <c r="F711" s="13">
        <v>2</v>
      </c>
    </row>
    <row r="712" spans="1:6">
      <c r="A712" s="14">
        <v>39992</v>
      </c>
      <c r="B712" s="2">
        <v>25</v>
      </c>
      <c r="C712" s="2">
        <v>42</v>
      </c>
      <c r="D712" s="2">
        <v>45</v>
      </c>
      <c r="E712" s="14">
        <v>39993</v>
      </c>
      <c r="F712" s="13">
        <v>2</v>
      </c>
    </row>
    <row r="714" spans="1:6">
      <c r="A714" s="14">
        <v>39998</v>
      </c>
      <c r="B714" s="2">
        <v>2.7</v>
      </c>
      <c r="C714" s="2">
        <v>2.8</v>
      </c>
      <c r="D714" s="2">
        <v>3</v>
      </c>
      <c r="E714" s="14">
        <v>39999</v>
      </c>
      <c r="F714" s="13">
        <v>2</v>
      </c>
    </row>
    <row r="715" spans="1:6">
      <c r="A715" s="14">
        <v>40002</v>
      </c>
      <c r="B715" s="2">
        <v>25</v>
      </c>
      <c r="C715" s="2">
        <v>17</v>
      </c>
      <c r="D715" s="2">
        <v>12.5</v>
      </c>
      <c r="E715" s="14">
        <v>40003</v>
      </c>
      <c r="F715" s="13">
        <v>2</v>
      </c>
    </row>
    <row r="716" spans="1:6">
      <c r="A716" s="14">
        <v>40004</v>
      </c>
      <c r="B716" s="2">
        <v>5.0999999999999996</v>
      </c>
      <c r="C716" s="2">
        <v>2.4</v>
      </c>
      <c r="D716" s="2">
        <v>2.1</v>
      </c>
      <c r="E716" s="14">
        <v>40005</v>
      </c>
      <c r="F716" s="13">
        <v>2</v>
      </c>
    </row>
    <row r="717" spans="1:6">
      <c r="A717" s="14">
        <v>40007</v>
      </c>
      <c r="B717" s="2">
        <v>0.7</v>
      </c>
      <c r="C717" s="2">
        <v>0.8</v>
      </c>
      <c r="D717" s="2">
        <v>0.7</v>
      </c>
      <c r="E717" s="14">
        <v>40008</v>
      </c>
      <c r="F717" s="13">
        <v>2</v>
      </c>
    </row>
    <row r="718" spans="1:6">
      <c r="A718" s="14">
        <v>40011</v>
      </c>
      <c r="B718" s="2">
        <v>9.8000000000000007</v>
      </c>
      <c r="C718" s="2">
        <v>10.5</v>
      </c>
      <c r="D718" s="2">
        <v>15</v>
      </c>
      <c r="E718" s="14">
        <v>40012</v>
      </c>
      <c r="F718" s="13">
        <v>2</v>
      </c>
    </row>
    <row r="719" spans="1:6">
      <c r="A719" s="14">
        <v>40012</v>
      </c>
      <c r="B719" s="2">
        <v>4</v>
      </c>
      <c r="C719" s="2">
        <v>3</v>
      </c>
      <c r="D719" s="2">
        <v>1.8</v>
      </c>
      <c r="E719" s="14">
        <v>40013</v>
      </c>
      <c r="F719" s="13">
        <v>2</v>
      </c>
    </row>
    <row r="720" spans="1:6">
      <c r="A720" s="40">
        <v>40021</v>
      </c>
      <c r="B720" s="18">
        <v>19</v>
      </c>
      <c r="C720" s="18">
        <v>18.5</v>
      </c>
      <c r="D720" s="18">
        <v>17</v>
      </c>
      <c r="E720" s="40">
        <v>40022</v>
      </c>
      <c r="F720" s="16"/>
    </row>
    <row r="721" spans="1:6">
      <c r="A721" s="14">
        <v>40022</v>
      </c>
      <c r="B721" s="2">
        <v>25</v>
      </c>
      <c r="C721" s="2">
        <v>42</v>
      </c>
      <c r="D721" s="2">
        <v>45</v>
      </c>
      <c r="E721" s="14">
        <v>40023</v>
      </c>
    </row>
    <row r="723" spans="1:6">
      <c r="A723" s="14">
        <v>40029</v>
      </c>
      <c r="B723" s="2">
        <v>9</v>
      </c>
      <c r="C723" s="2">
        <v>3.9</v>
      </c>
      <c r="D723" s="2">
        <v>0.8</v>
      </c>
      <c r="E723" s="14">
        <v>40030</v>
      </c>
      <c r="F723" s="13">
        <v>1</v>
      </c>
    </row>
    <row r="724" spans="1:6">
      <c r="A724" s="14">
        <v>40037</v>
      </c>
      <c r="B724" s="2">
        <v>10</v>
      </c>
      <c r="C724" s="2">
        <v>22</v>
      </c>
      <c r="D724" s="2">
        <v>15</v>
      </c>
      <c r="E724" s="14">
        <v>40038</v>
      </c>
      <c r="F724" s="13">
        <v>1</v>
      </c>
    </row>
    <row r="725" spans="1:6">
      <c r="A725" s="14">
        <v>40042</v>
      </c>
      <c r="B725" s="2">
        <v>23.5</v>
      </c>
      <c r="C725" s="2">
        <v>23</v>
      </c>
      <c r="D725" s="2">
        <v>23</v>
      </c>
      <c r="E725" s="14">
        <v>40043</v>
      </c>
      <c r="F725" s="13">
        <v>1</v>
      </c>
    </row>
    <row r="727" spans="1:6">
      <c r="A727" s="14">
        <v>40056</v>
      </c>
      <c r="B727" s="2">
        <v>9</v>
      </c>
      <c r="C727" s="2">
        <v>11</v>
      </c>
      <c r="D727" s="2">
        <v>12</v>
      </c>
      <c r="E727" s="14">
        <v>40057</v>
      </c>
      <c r="F727" s="13">
        <v>1</v>
      </c>
    </row>
    <row r="728" spans="1:6">
      <c r="A728" s="14">
        <v>40064</v>
      </c>
      <c r="B728" s="2">
        <v>1.4</v>
      </c>
      <c r="C728" s="2">
        <v>1.6</v>
      </c>
      <c r="D728" s="2">
        <v>2.2000000000000002</v>
      </c>
      <c r="E728" s="14">
        <v>40065</v>
      </c>
      <c r="F728" s="13">
        <v>1</v>
      </c>
    </row>
    <row r="729" spans="1:6">
      <c r="A729" s="14">
        <v>40071</v>
      </c>
      <c r="B729" s="2">
        <v>3.4</v>
      </c>
      <c r="C729" s="2">
        <v>5.4</v>
      </c>
      <c r="D729" s="2">
        <v>4.5999999999999996</v>
      </c>
      <c r="E729" s="14">
        <v>40072</v>
      </c>
      <c r="F729" s="13">
        <v>1</v>
      </c>
    </row>
    <row r="730" spans="1:6">
      <c r="A730" s="14">
        <v>40073</v>
      </c>
      <c r="B730" s="2">
        <v>6</v>
      </c>
      <c r="C730" s="2">
        <v>6.5</v>
      </c>
      <c r="D730" s="2">
        <v>7.2</v>
      </c>
      <c r="E730" s="14">
        <v>40074</v>
      </c>
      <c r="F730" s="13">
        <v>1</v>
      </c>
    </row>
    <row r="732" spans="1:6">
      <c r="A732" s="14">
        <v>40104</v>
      </c>
      <c r="B732" s="2">
        <v>5</v>
      </c>
      <c r="C732" s="2">
        <v>6</v>
      </c>
      <c r="D732" s="2">
        <v>10</v>
      </c>
      <c r="E732" s="14">
        <v>40107</v>
      </c>
    </row>
    <row r="733" spans="1:6">
      <c r="A733" s="14">
        <v>40107</v>
      </c>
      <c r="B733" s="2">
        <v>5.9</v>
      </c>
      <c r="C733" s="2">
        <v>3</v>
      </c>
      <c r="D733" s="2">
        <v>2.4</v>
      </c>
      <c r="E733" s="14">
        <v>40108</v>
      </c>
    </row>
    <row r="734" spans="1:6">
      <c r="A734" s="14">
        <v>40113</v>
      </c>
      <c r="B734" s="2">
        <v>13.5</v>
      </c>
      <c r="C734" s="2">
        <v>7.8</v>
      </c>
      <c r="D734" s="2">
        <v>5.6</v>
      </c>
      <c r="E734" s="14">
        <v>40115</v>
      </c>
    </row>
    <row r="735" spans="1:6">
      <c r="A735" s="54" t="s">
        <v>457</v>
      </c>
      <c r="B735" s="2">
        <v>16.2</v>
      </c>
      <c r="C735" s="2">
        <v>12.5</v>
      </c>
      <c r="D735" s="2">
        <v>9.9</v>
      </c>
      <c r="E735" s="14">
        <v>40124</v>
      </c>
    </row>
    <row r="737" spans="1:6">
      <c r="A737" s="14">
        <v>40126</v>
      </c>
      <c r="B737" s="2">
        <v>91</v>
      </c>
      <c r="C737" s="2">
        <v>80</v>
      </c>
      <c r="D737" s="2">
        <v>77</v>
      </c>
      <c r="E737" s="14">
        <v>41954</v>
      </c>
    </row>
    <row r="738" spans="1:6">
      <c r="A738" s="14">
        <v>40128</v>
      </c>
      <c r="B738" s="2">
        <v>10</v>
      </c>
      <c r="C738" s="2">
        <v>9.8000000000000007</v>
      </c>
      <c r="D738" s="2">
        <v>9.1</v>
      </c>
      <c r="E738" s="14">
        <v>40131</v>
      </c>
    </row>
    <row r="739" spans="1:6">
      <c r="A739" s="14">
        <v>40143</v>
      </c>
      <c r="B739" s="2">
        <v>6.6</v>
      </c>
      <c r="C739" s="2">
        <v>4</v>
      </c>
      <c r="D739" s="2">
        <v>3.3</v>
      </c>
      <c r="E739" s="14" t="s">
        <v>458</v>
      </c>
      <c r="F739" s="13">
        <v>1</v>
      </c>
    </row>
    <row r="741" spans="1:6">
      <c r="A741" s="14">
        <v>40150</v>
      </c>
      <c r="B741" s="2">
        <v>6</v>
      </c>
      <c r="C741" s="2">
        <v>4</v>
      </c>
      <c r="D741" s="2">
        <v>3.6</v>
      </c>
      <c r="E741" s="14">
        <v>40151</v>
      </c>
    </row>
    <row r="742" spans="1:6">
      <c r="A742" s="14">
        <v>40164</v>
      </c>
      <c r="B742" s="2">
        <v>12</v>
      </c>
      <c r="C742" s="2">
        <v>12</v>
      </c>
      <c r="D742" s="2">
        <v>11.5</v>
      </c>
      <c r="E742" s="14">
        <v>40167</v>
      </c>
      <c r="F742" s="13">
        <v>1</v>
      </c>
    </row>
    <row r="744" spans="1:6">
      <c r="A744" s="14">
        <v>40215</v>
      </c>
      <c r="B744" s="2">
        <v>8</v>
      </c>
      <c r="C744" s="2">
        <v>8</v>
      </c>
      <c r="D744" s="2">
        <v>9</v>
      </c>
      <c r="E744" s="14">
        <v>40216</v>
      </c>
      <c r="F744" s="13">
        <v>1</v>
      </c>
    </row>
    <row r="745" spans="1:6">
      <c r="A745" s="14">
        <v>40225</v>
      </c>
      <c r="B745" s="2">
        <v>2.2000000000000002</v>
      </c>
      <c r="C745" s="2">
        <v>2</v>
      </c>
      <c r="D745" s="2">
        <v>1.8</v>
      </c>
      <c r="E745" s="14">
        <v>40226</v>
      </c>
      <c r="F745" s="13">
        <v>1</v>
      </c>
    </row>
    <row r="746" spans="1:6">
      <c r="A746" s="14">
        <v>40226</v>
      </c>
      <c r="B746" s="2">
        <v>13.5</v>
      </c>
      <c r="C746" s="2">
        <v>11.5</v>
      </c>
      <c r="D746" s="2">
        <v>13</v>
      </c>
      <c r="E746" s="14">
        <v>40227</v>
      </c>
      <c r="F746" s="13">
        <v>1</v>
      </c>
    </row>
    <row r="747" spans="1:6">
      <c r="A747" s="14">
        <v>40227</v>
      </c>
      <c r="B747" s="2">
        <v>2.8</v>
      </c>
      <c r="C747" s="2">
        <v>2.5</v>
      </c>
      <c r="D747" s="2">
        <v>2.7</v>
      </c>
      <c r="E747" s="14">
        <v>40228</v>
      </c>
      <c r="F747" s="13">
        <v>1</v>
      </c>
    </row>
    <row r="749" spans="1:6">
      <c r="A749" s="14">
        <v>40250</v>
      </c>
      <c r="B749" s="2">
        <v>12</v>
      </c>
      <c r="C749" s="2">
        <v>8</v>
      </c>
      <c r="D749" s="2">
        <v>7.5</v>
      </c>
      <c r="E749" s="14">
        <v>40253</v>
      </c>
      <c r="F749" s="13">
        <v>4</v>
      </c>
    </row>
    <row r="750" spans="1:6">
      <c r="A750" s="14">
        <v>40253</v>
      </c>
      <c r="B750" s="2">
        <v>7.4</v>
      </c>
      <c r="C750" s="2">
        <v>6.5</v>
      </c>
      <c r="D750" s="2">
        <v>7.5</v>
      </c>
      <c r="E750" s="14">
        <v>40255</v>
      </c>
      <c r="F750" s="13">
        <v>4</v>
      </c>
    </row>
    <row r="752" spans="1:6">
      <c r="A752" s="14">
        <v>40273</v>
      </c>
      <c r="B752" s="2">
        <v>2.4</v>
      </c>
      <c r="C752" s="2">
        <v>1.9</v>
      </c>
      <c r="D752" s="2">
        <v>0.4</v>
      </c>
      <c r="E752" s="14">
        <v>40274</v>
      </c>
      <c r="F752" s="13">
        <v>4</v>
      </c>
    </row>
    <row r="753" spans="1:6">
      <c r="A753" s="14">
        <v>40296</v>
      </c>
      <c r="B753" s="2">
        <v>1.4</v>
      </c>
      <c r="C753" s="2">
        <v>1.8</v>
      </c>
      <c r="D753" s="2">
        <v>0.5</v>
      </c>
      <c r="E753" s="14">
        <v>40297</v>
      </c>
      <c r="F753" s="13">
        <v>4</v>
      </c>
    </row>
    <row r="755" spans="1:6">
      <c r="A755" s="14">
        <v>40305</v>
      </c>
      <c r="B755" s="2">
        <v>12.5</v>
      </c>
      <c r="C755" s="2">
        <v>9.8000000000000007</v>
      </c>
      <c r="D755" s="2">
        <v>11.5</v>
      </c>
      <c r="E755" s="14">
        <v>40306</v>
      </c>
      <c r="F755" s="13">
        <v>4</v>
      </c>
    </row>
    <row r="756" spans="1:6">
      <c r="A756" s="14">
        <v>40308</v>
      </c>
      <c r="B756" s="2">
        <v>32</v>
      </c>
      <c r="C756" s="2">
        <v>32</v>
      </c>
      <c r="D756" s="2">
        <v>45</v>
      </c>
      <c r="E756" s="14">
        <v>40310</v>
      </c>
      <c r="F756" s="13">
        <v>4</v>
      </c>
    </row>
    <row r="757" spans="1:6">
      <c r="A757" s="14">
        <v>40309</v>
      </c>
      <c r="B757" s="2">
        <v>8</v>
      </c>
      <c r="C757" s="2">
        <v>6.5</v>
      </c>
      <c r="D757" s="2">
        <v>5</v>
      </c>
      <c r="E757" s="14">
        <v>40313</v>
      </c>
      <c r="F757" s="13">
        <v>4</v>
      </c>
    </row>
    <row r="758" spans="1:6">
      <c r="A758" s="14">
        <v>40317</v>
      </c>
      <c r="B758" s="2">
        <v>2.9</v>
      </c>
      <c r="C758" s="2">
        <v>2.8</v>
      </c>
      <c r="D758" s="2">
        <v>2.2999999999999998</v>
      </c>
      <c r="E758" s="14">
        <v>40318</v>
      </c>
      <c r="F758" s="13">
        <v>4</v>
      </c>
    </row>
    <row r="759" spans="1:6">
      <c r="A759" s="14">
        <v>40318</v>
      </c>
      <c r="B759" s="2">
        <v>3.2</v>
      </c>
      <c r="C759" s="2">
        <v>2.9</v>
      </c>
      <c r="D759" s="2">
        <v>1.8</v>
      </c>
      <c r="E759" s="14">
        <v>40319</v>
      </c>
      <c r="F759" s="13">
        <v>4</v>
      </c>
    </row>
    <row r="760" spans="1:6">
      <c r="A760" s="14">
        <v>40319</v>
      </c>
      <c r="B760" s="2">
        <v>8.5</v>
      </c>
      <c r="C760" s="2">
        <v>6</v>
      </c>
      <c r="D760" s="2">
        <v>4</v>
      </c>
      <c r="E760" s="14">
        <v>40320</v>
      </c>
      <c r="F760" s="13">
        <v>4</v>
      </c>
    </row>
    <row r="761" spans="1:6">
      <c r="A761" s="14">
        <v>40325</v>
      </c>
      <c r="B761" s="2">
        <v>4</v>
      </c>
      <c r="C761" s="2">
        <v>4</v>
      </c>
      <c r="D761" s="2">
        <v>4</v>
      </c>
      <c r="E761" s="14">
        <v>40326</v>
      </c>
      <c r="F761" s="13">
        <v>4</v>
      </c>
    </row>
    <row r="763" spans="1:6">
      <c r="A763" s="14">
        <v>40333</v>
      </c>
      <c r="B763" s="2">
        <v>18.5</v>
      </c>
      <c r="C763" s="2">
        <v>20.5</v>
      </c>
      <c r="D763" s="2">
        <v>21.5</v>
      </c>
      <c r="E763" s="14">
        <v>40334</v>
      </c>
      <c r="F763" s="13">
        <v>4</v>
      </c>
    </row>
    <row r="764" spans="1:6">
      <c r="A764" s="14">
        <v>40348</v>
      </c>
      <c r="B764" s="2">
        <v>21.5</v>
      </c>
      <c r="C764" s="2">
        <v>27</v>
      </c>
      <c r="D764" s="2">
        <v>31</v>
      </c>
      <c r="E764" s="14">
        <v>40349</v>
      </c>
      <c r="F764" s="13">
        <v>4</v>
      </c>
    </row>
    <row r="766" spans="1:6">
      <c r="A766" s="14">
        <v>40378</v>
      </c>
      <c r="B766" s="2">
        <v>9</v>
      </c>
      <c r="C766" s="2">
        <v>9</v>
      </c>
      <c r="D766" s="2">
        <v>10.5</v>
      </c>
      <c r="E766" s="14">
        <v>40379</v>
      </c>
      <c r="F766" s="13">
        <v>4</v>
      </c>
    </row>
    <row r="768" spans="1:6">
      <c r="A768" s="14">
        <v>40398</v>
      </c>
      <c r="B768" s="2">
        <v>12.5</v>
      </c>
      <c r="C768" s="2">
        <v>10</v>
      </c>
      <c r="D768" s="2">
        <v>9.5</v>
      </c>
      <c r="E768" s="14">
        <v>40400</v>
      </c>
      <c r="F768" s="13">
        <v>4</v>
      </c>
    </row>
    <row r="769" spans="1:6">
      <c r="A769" s="14">
        <v>40413</v>
      </c>
      <c r="B769" s="2">
        <v>25.5</v>
      </c>
      <c r="C769" s="2">
        <v>25.5</v>
      </c>
      <c r="D769" s="2">
        <v>23.5</v>
      </c>
      <c r="E769" s="14">
        <v>40414</v>
      </c>
      <c r="F769" s="13">
        <v>4</v>
      </c>
    </row>
    <row r="770" spans="1:6">
      <c r="A770" s="14">
        <v>40418</v>
      </c>
      <c r="B770" s="2">
        <v>2.4</v>
      </c>
      <c r="C770" s="2">
        <v>1.9</v>
      </c>
      <c r="D770" s="2">
        <v>1</v>
      </c>
      <c r="E770" s="14">
        <v>40419</v>
      </c>
      <c r="F770" s="13">
        <v>4</v>
      </c>
    </row>
    <row r="772" spans="1:6">
      <c r="A772" s="14">
        <v>40423</v>
      </c>
      <c r="B772" s="2">
        <v>17</v>
      </c>
      <c r="C772" s="2">
        <v>15</v>
      </c>
      <c r="D772" s="2">
        <v>14.5</v>
      </c>
      <c r="E772" s="14">
        <v>40424</v>
      </c>
      <c r="F772" s="13">
        <v>4</v>
      </c>
    </row>
    <row r="773" spans="1:6">
      <c r="A773" s="14">
        <v>40424</v>
      </c>
      <c r="B773" s="2">
        <v>18.5</v>
      </c>
      <c r="C773" s="2">
        <v>17.5</v>
      </c>
      <c r="D773" s="2">
        <v>21.5</v>
      </c>
      <c r="E773" s="14">
        <v>40425</v>
      </c>
      <c r="F773" s="13">
        <v>4</v>
      </c>
    </row>
    <row r="774" spans="1:6">
      <c r="A774" s="14">
        <v>40434</v>
      </c>
      <c r="B774" s="2">
        <v>1.8</v>
      </c>
      <c r="C774" s="2">
        <v>0.9</v>
      </c>
      <c r="D774" s="2">
        <v>1.4</v>
      </c>
      <c r="E774" s="14">
        <v>40435</v>
      </c>
      <c r="F774" s="13">
        <v>4</v>
      </c>
    </row>
    <row r="776" spans="1:6">
      <c r="A776" s="14">
        <v>40453</v>
      </c>
      <c r="B776" s="2">
        <v>0</v>
      </c>
      <c r="C776" s="2">
        <v>0.5</v>
      </c>
      <c r="D776" s="2">
        <v>0.4</v>
      </c>
      <c r="E776" s="14">
        <v>40454</v>
      </c>
      <c r="F776" s="13">
        <v>4</v>
      </c>
    </row>
    <row r="777" spans="1:6">
      <c r="A777" s="14">
        <v>40457</v>
      </c>
      <c r="B777" s="2">
        <v>5.5</v>
      </c>
      <c r="C777" s="2">
        <v>4.4000000000000004</v>
      </c>
      <c r="D777" s="2">
        <v>2.4</v>
      </c>
      <c r="E777" s="14">
        <v>40458</v>
      </c>
      <c r="F777" s="13">
        <v>4</v>
      </c>
    </row>
    <row r="778" spans="1:6">
      <c r="A778" s="14">
        <v>40465</v>
      </c>
      <c r="B778" s="2">
        <v>1.5</v>
      </c>
      <c r="C778" s="2">
        <v>1.6</v>
      </c>
      <c r="D778" s="2">
        <v>2.4</v>
      </c>
      <c r="E778" s="14">
        <v>40405</v>
      </c>
      <c r="F778" s="13">
        <v>4</v>
      </c>
    </row>
    <row r="779" spans="1:6">
      <c r="A779" s="14">
        <v>40467</v>
      </c>
      <c r="B779" s="2">
        <v>2.2000000000000002</v>
      </c>
      <c r="C779" s="2">
        <v>1</v>
      </c>
      <c r="D779" s="2">
        <v>1.8</v>
      </c>
      <c r="E779" s="14">
        <v>40468</v>
      </c>
      <c r="F779" s="13">
        <v>4</v>
      </c>
    </row>
    <row r="780" spans="1:6">
      <c r="A780" s="14" t="s">
        <v>485</v>
      </c>
      <c r="B780" s="2">
        <v>46</v>
      </c>
      <c r="C780" s="2">
        <v>52</v>
      </c>
      <c r="D780" s="2">
        <v>65</v>
      </c>
      <c r="E780" s="14">
        <v>40473</v>
      </c>
      <c r="F780" s="13">
        <v>4</v>
      </c>
    </row>
    <row r="781" spans="1:6">
      <c r="A781" s="14">
        <v>40473</v>
      </c>
      <c r="B781" s="2">
        <v>2.9</v>
      </c>
      <c r="C781" s="2">
        <v>1</v>
      </c>
      <c r="D781" s="2">
        <v>0.9</v>
      </c>
      <c r="E781" s="14">
        <v>40474</v>
      </c>
      <c r="F781" s="13">
        <v>4</v>
      </c>
    </row>
    <row r="782" spans="1:6">
      <c r="A782" s="14">
        <v>40476</v>
      </c>
      <c r="B782" s="2">
        <v>0</v>
      </c>
      <c r="C782" s="2">
        <v>0.8</v>
      </c>
      <c r="D782" s="2">
        <v>0</v>
      </c>
      <c r="E782" s="14">
        <v>40477</v>
      </c>
      <c r="F782" s="13">
        <v>4</v>
      </c>
    </row>
    <row r="784" spans="1:6">
      <c r="A784" s="29" t="s">
        <v>463</v>
      </c>
      <c r="B784" s="2">
        <v>65</v>
      </c>
      <c r="C784" s="2">
        <v>72</v>
      </c>
      <c r="D784" s="2">
        <v>67</v>
      </c>
      <c r="E784" s="14">
        <v>40512</v>
      </c>
    </row>
    <row r="785" spans="1:5">
      <c r="A785" s="29"/>
    </row>
    <row r="786" spans="1:5">
      <c r="A786" s="14">
        <v>40512</v>
      </c>
      <c r="B786" s="2">
        <v>21</v>
      </c>
      <c r="C786" s="2">
        <v>24</v>
      </c>
      <c r="D786" s="2">
        <v>22.5</v>
      </c>
      <c r="E786" s="14">
        <v>40513</v>
      </c>
    </row>
    <row r="787" spans="1:5">
      <c r="A787" s="14">
        <v>40894</v>
      </c>
      <c r="B787" s="2">
        <v>0.1</v>
      </c>
      <c r="C787" s="2">
        <v>1.2</v>
      </c>
      <c r="D787" s="2">
        <v>1.6</v>
      </c>
      <c r="E787" s="14">
        <v>40895</v>
      </c>
    </row>
    <row r="789" spans="1:5">
      <c r="A789" s="14">
        <v>40545</v>
      </c>
      <c r="B789" s="2">
        <v>7</v>
      </c>
      <c r="C789" s="2">
        <v>11</v>
      </c>
      <c r="D789" s="2">
        <v>9.5</v>
      </c>
      <c r="E789" s="14">
        <v>40547</v>
      </c>
    </row>
    <row r="791" spans="1:5">
      <c r="A791" s="14">
        <v>40590</v>
      </c>
      <c r="B791" s="2">
        <v>5</v>
      </c>
      <c r="C791" s="2">
        <v>6</v>
      </c>
      <c r="D791" s="2">
        <v>6.1</v>
      </c>
      <c r="E791" s="14">
        <v>40591</v>
      </c>
    </row>
    <row r="793" spans="1:5">
      <c r="A793" s="14">
        <v>40638</v>
      </c>
      <c r="B793" s="2">
        <v>76</v>
      </c>
      <c r="C793" s="2">
        <v>80</v>
      </c>
      <c r="D793" s="2">
        <v>69</v>
      </c>
      <c r="E793" s="14">
        <v>40639</v>
      </c>
    </row>
    <row r="794" spans="1:5">
      <c r="A794" s="14">
        <v>40640</v>
      </c>
      <c r="B794" s="2">
        <v>12.5</v>
      </c>
      <c r="C794" s="2">
        <v>14</v>
      </c>
      <c r="D794" s="2">
        <v>22.5</v>
      </c>
      <c r="E794" s="14">
        <v>40641</v>
      </c>
    </row>
    <row r="795" spans="1:5">
      <c r="A795" s="14">
        <v>40641</v>
      </c>
      <c r="B795" s="2">
        <v>1.6</v>
      </c>
      <c r="C795" s="2">
        <v>1.2</v>
      </c>
      <c r="D795" s="2">
        <v>0.8</v>
      </c>
      <c r="E795" s="14">
        <v>40643</v>
      </c>
    </row>
    <row r="796" spans="1:5">
      <c r="A796" s="14">
        <v>40647</v>
      </c>
      <c r="B796" s="2">
        <v>8</v>
      </c>
      <c r="C796" s="2">
        <v>8</v>
      </c>
      <c r="D796" s="2">
        <v>5.5</v>
      </c>
      <c r="E796" s="14">
        <v>40648</v>
      </c>
    </row>
    <row r="797" spans="1:5">
      <c r="A797" s="14">
        <v>40648</v>
      </c>
      <c r="B797" s="2">
        <v>24.5</v>
      </c>
      <c r="C797" s="2">
        <v>16.5</v>
      </c>
      <c r="D797" s="2">
        <v>18.5</v>
      </c>
      <c r="E797" s="14">
        <v>40649</v>
      </c>
    </row>
    <row r="798" spans="1:5">
      <c r="A798" s="14">
        <v>40649</v>
      </c>
      <c r="B798" s="2">
        <v>10.5</v>
      </c>
      <c r="C798" s="2">
        <v>10</v>
      </c>
      <c r="D798" s="2">
        <v>11.5</v>
      </c>
      <c r="E798" s="14">
        <v>40650</v>
      </c>
    </row>
    <row r="799" spans="1:5">
      <c r="A799" s="14">
        <v>40651</v>
      </c>
      <c r="B799" s="2">
        <v>29.5</v>
      </c>
      <c r="C799" s="2">
        <v>27.5</v>
      </c>
      <c r="D799" s="2">
        <v>27.5</v>
      </c>
      <c r="E799" s="14">
        <v>40652</v>
      </c>
    </row>
    <row r="800" spans="1:5">
      <c r="A800" s="14">
        <v>44308</v>
      </c>
      <c r="B800" s="2">
        <v>6.9</v>
      </c>
      <c r="C800" s="2">
        <v>5.4</v>
      </c>
      <c r="D800" s="2">
        <v>4.3</v>
      </c>
      <c r="E800" s="14">
        <v>40656</v>
      </c>
    </row>
    <row r="801" spans="1:5">
      <c r="A801" s="29" t="s">
        <v>461</v>
      </c>
      <c r="B801" s="2">
        <v>35</v>
      </c>
      <c r="C801" s="2">
        <v>30.5</v>
      </c>
      <c r="D801" s="2">
        <v>25</v>
      </c>
      <c r="E801" s="14">
        <v>40660</v>
      </c>
    </row>
    <row r="803" spans="1:5">
      <c r="A803" s="14">
        <v>40664</v>
      </c>
      <c r="B803" s="2">
        <v>21.9</v>
      </c>
      <c r="C803" s="2">
        <v>26.5</v>
      </c>
      <c r="D803" s="2">
        <v>27.5</v>
      </c>
      <c r="E803" s="14">
        <v>40666</v>
      </c>
    </row>
    <row r="804" spans="1:5">
      <c r="A804" s="14">
        <v>40667</v>
      </c>
      <c r="B804" s="2">
        <v>1</v>
      </c>
      <c r="C804" s="2">
        <v>0.5</v>
      </c>
      <c r="D804" s="2">
        <v>1</v>
      </c>
      <c r="E804" s="14">
        <v>40698</v>
      </c>
    </row>
    <row r="805" spans="1:5">
      <c r="A805" s="14">
        <v>40668</v>
      </c>
      <c r="B805" s="2">
        <v>8.5</v>
      </c>
      <c r="C805" s="2">
        <v>9</v>
      </c>
      <c r="D805" s="2">
        <v>11.5</v>
      </c>
      <c r="E805" s="14">
        <v>40669</v>
      </c>
    </row>
    <row r="806" spans="1:5">
      <c r="A806" s="14">
        <v>40670</v>
      </c>
      <c r="B806" s="2">
        <v>3.6</v>
      </c>
      <c r="C806" s="2">
        <v>1.5</v>
      </c>
      <c r="D806" s="2">
        <v>2.2000000000000002</v>
      </c>
      <c r="E806" s="14">
        <v>40671</v>
      </c>
    </row>
    <row r="807" spans="1:5">
      <c r="A807" s="14">
        <v>40672</v>
      </c>
      <c r="B807" s="2">
        <v>1</v>
      </c>
      <c r="C807" s="2">
        <v>3</v>
      </c>
      <c r="D807" s="2">
        <v>3</v>
      </c>
      <c r="E807" s="14">
        <v>40673</v>
      </c>
    </row>
    <row r="808" spans="1:5">
      <c r="A808" s="14">
        <v>40673</v>
      </c>
      <c r="B808" s="2">
        <v>45.6</v>
      </c>
      <c r="C808" s="2">
        <v>45.9</v>
      </c>
      <c r="D808" s="2">
        <v>45.6</v>
      </c>
      <c r="E808" s="14">
        <v>40675</v>
      </c>
    </row>
    <row r="809" spans="1:5">
      <c r="A809" s="14">
        <v>40678</v>
      </c>
      <c r="B809" s="2">
        <v>9.5</v>
      </c>
      <c r="C809" s="2">
        <v>9</v>
      </c>
      <c r="D809" s="2">
        <v>4.4000000000000004</v>
      </c>
      <c r="E809" s="14">
        <v>40680</v>
      </c>
    </row>
  </sheetData>
  <phoneticPr fontId="0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opLeftCell="A163" workbookViewId="0">
      <selection activeCell="G189" sqref="G189"/>
    </sheetView>
  </sheetViews>
  <sheetFormatPr baseColWidth="10" defaultColWidth="11" defaultRowHeight="13" x14ac:dyDescent="0"/>
  <cols>
    <col min="1" max="1" width="11" style="6" customWidth="1"/>
    <col min="2" max="2" width="8" bestFit="1" customWidth="1"/>
    <col min="3" max="3" width="7.7109375" bestFit="1" customWidth="1"/>
    <col min="4" max="4" width="6.42578125" bestFit="1" customWidth="1"/>
    <col min="5" max="5" width="8.7109375" style="48" bestFit="1" customWidth="1"/>
    <col min="6" max="6" width="8.7109375" style="2" customWidth="1"/>
    <col min="7" max="7" width="14.85546875" style="10" customWidth="1"/>
    <col min="8" max="8" width="10" style="10" customWidth="1"/>
  </cols>
  <sheetData>
    <row r="1" spans="1:6">
      <c r="A1" s="11" t="s">
        <v>205</v>
      </c>
      <c r="B1" s="1" t="s">
        <v>67</v>
      </c>
      <c r="C1" s="1" t="s">
        <v>68</v>
      </c>
      <c r="D1" s="1" t="s">
        <v>69</v>
      </c>
      <c r="E1" s="47" t="s">
        <v>117</v>
      </c>
      <c r="F1" s="5" t="s">
        <v>408</v>
      </c>
    </row>
    <row r="2" spans="1:6">
      <c r="A2" s="6" t="s">
        <v>302</v>
      </c>
      <c r="B2">
        <f>SUM(Daily!B2)</f>
        <v>12.5</v>
      </c>
      <c r="C2">
        <f>SUM(Daily!C2)</f>
        <v>20</v>
      </c>
      <c r="D2">
        <f>SUM(Daily!D2)</f>
        <v>14.9</v>
      </c>
      <c r="E2" s="48">
        <f>AVERAGE(B2:D2)</f>
        <v>15.799999999999999</v>
      </c>
      <c r="F2" s="2">
        <f>STDEV(B2,C2,D2)/SQRT(3)</f>
        <v>2.2113344387495992</v>
      </c>
    </row>
    <row r="3" spans="1:6">
      <c r="A3" s="6" t="s">
        <v>291</v>
      </c>
      <c r="B3">
        <f>SUM(Daily!B4)</f>
        <v>13</v>
      </c>
      <c r="C3">
        <f>SUM(Daily!C4)</f>
        <v>14</v>
      </c>
      <c r="D3">
        <f>SUM(Daily!D4)</f>
        <v>11</v>
      </c>
      <c r="E3" s="48">
        <f t="shared" ref="E3:E13" si="0">AVERAGE(B3:D3)</f>
        <v>12.666666666666666</v>
      </c>
      <c r="F3" s="2">
        <f t="shared" ref="F3:F66" si="1">STDEV(B3,C3,D3)/SQRT(3)</f>
        <v>0.88191710368819698</v>
      </c>
    </row>
    <row r="4" spans="1:6">
      <c r="A4" s="6" t="s">
        <v>292</v>
      </c>
      <c r="B4">
        <f>SUM(Daily!B6:B10)</f>
        <v>13.100000000000001</v>
      </c>
      <c r="C4">
        <f>SUM(Daily!C6:C10)</f>
        <v>14.9</v>
      </c>
      <c r="D4">
        <f>SUM(Daily!D6:D10)</f>
        <v>14.3</v>
      </c>
      <c r="E4" s="48">
        <f t="shared" si="0"/>
        <v>14.1</v>
      </c>
      <c r="F4" s="2">
        <f t="shared" si="1"/>
        <v>0.52915026221291783</v>
      </c>
    </row>
    <row r="5" spans="1:6">
      <c r="A5" s="6" t="s">
        <v>293</v>
      </c>
      <c r="B5">
        <f>SUM(Daily!B12:B22)</f>
        <v>261.8</v>
      </c>
      <c r="C5">
        <f>SUM(Daily!C12:C22)</f>
        <v>269.3</v>
      </c>
      <c r="D5">
        <f>SUM(Daily!D12:D22)</f>
        <v>279</v>
      </c>
      <c r="E5" s="48">
        <f t="shared" si="0"/>
        <v>270.03333333333336</v>
      </c>
      <c r="F5" s="2">
        <f t="shared" si="1"/>
        <v>4.978732547323439</v>
      </c>
    </row>
    <row r="6" spans="1:6">
      <c r="A6" s="6" t="s">
        <v>294</v>
      </c>
      <c r="B6">
        <f>SUM(Daily!B24:B30)</f>
        <v>77.100000000000009</v>
      </c>
      <c r="C6">
        <f>SUM(Daily!C24:C30)</f>
        <v>70.2</v>
      </c>
      <c r="D6">
        <f>SUM(Daily!D24:D30)</f>
        <v>72.300000000000011</v>
      </c>
      <c r="E6" s="48">
        <f t="shared" si="0"/>
        <v>73.2</v>
      </c>
      <c r="F6" s="2">
        <f t="shared" si="1"/>
        <v>2.042057785666215</v>
      </c>
    </row>
    <row r="7" spans="1:6">
      <c r="A7" s="6" t="s">
        <v>295</v>
      </c>
      <c r="B7">
        <f>SUM(Daily!B32:B36)</f>
        <v>68.2</v>
      </c>
      <c r="C7">
        <f>SUM(Daily!C32:C36)</f>
        <v>66.2</v>
      </c>
      <c r="D7">
        <f>SUM(Daily!D32:D36)</f>
        <v>71.8</v>
      </c>
      <c r="E7" s="48">
        <f t="shared" si="0"/>
        <v>68.733333333333334</v>
      </c>
      <c r="F7" s="2">
        <f t="shared" si="1"/>
        <v>1.6384274303259327</v>
      </c>
    </row>
    <row r="8" spans="1:6">
      <c r="A8" s="6" t="s">
        <v>296</v>
      </c>
      <c r="B8">
        <f>SUM(Daily!B38:B41)</f>
        <v>12.7</v>
      </c>
      <c r="C8">
        <f>SUM(Daily!C38:C41)</f>
        <v>9</v>
      </c>
      <c r="D8">
        <f>SUM(Daily!D38:D41)</f>
        <v>9.1999999999999993</v>
      </c>
      <c r="E8" s="48">
        <f t="shared" si="0"/>
        <v>10.299999999999999</v>
      </c>
      <c r="F8" s="2">
        <f t="shared" si="1"/>
        <v>1.2013880860626713</v>
      </c>
    </row>
    <row r="9" spans="1:6">
      <c r="A9" s="6" t="s">
        <v>297</v>
      </c>
      <c r="B9">
        <f>SUM(Daily!B43:B48)</f>
        <v>41.7</v>
      </c>
      <c r="C9">
        <f>SUM(Daily!C43:C48)</f>
        <v>40.4</v>
      </c>
      <c r="D9">
        <f>SUM(Daily!D43:D48)</f>
        <v>40.6</v>
      </c>
      <c r="E9" s="48">
        <f t="shared" si="0"/>
        <v>40.9</v>
      </c>
      <c r="F9" s="2">
        <f t="shared" si="1"/>
        <v>0.40414518843273911</v>
      </c>
    </row>
    <row r="10" spans="1:6">
      <c r="A10" s="6" t="s">
        <v>298</v>
      </c>
      <c r="B10">
        <f>SUM(Daily!B50:B55)</f>
        <v>34.6</v>
      </c>
      <c r="C10">
        <f>SUM(Daily!C50:C55)</f>
        <v>28.8</v>
      </c>
      <c r="D10">
        <f>SUM(Daily!D50:D55)</f>
        <v>25.099999999999998</v>
      </c>
      <c r="E10" s="48">
        <f t="shared" si="0"/>
        <v>29.5</v>
      </c>
      <c r="F10" s="2">
        <f t="shared" si="1"/>
        <v>2.7646579052991989</v>
      </c>
    </row>
    <row r="11" spans="1:6">
      <c r="A11" s="6" t="s">
        <v>299</v>
      </c>
      <c r="B11">
        <f>SUM(Daily!B58:B66)</f>
        <v>33.200000000000003</v>
      </c>
      <c r="C11">
        <f>SUM(Daily!C58:C66)</f>
        <v>36.5</v>
      </c>
      <c r="D11">
        <f>SUM(Daily!D58:D66)</f>
        <v>39.300000000000004</v>
      </c>
      <c r="E11" s="48">
        <f t="shared" si="0"/>
        <v>36.333333333333336</v>
      </c>
      <c r="F11" s="2">
        <f t="shared" si="1"/>
        <v>1.7628890429569808</v>
      </c>
    </row>
    <row r="12" spans="1:6">
      <c r="A12" s="6" t="s">
        <v>300</v>
      </c>
      <c r="B12">
        <f>SUM(Daily!B68:B76)</f>
        <v>116</v>
      </c>
      <c r="C12">
        <f>SUM(Daily!C68:C76)</f>
        <v>109</v>
      </c>
      <c r="D12">
        <f>SUM(Daily!D68:D76)</f>
        <v>120.2</v>
      </c>
      <c r="E12" s="48">
        <f t="shared" si="0"/>
        <v>115.06666666666666</v>
      </c>
      <c r="F12" s="2">
        <f t="shared" si="1"/>
        <v>3.2666666666666675</v>
      </c>
    </row>
    <row r="13" spans="1:6">
      <c r="A13" s="6" t="s">
        <v>301</v>
      </c>
      <c r="B13">
        <f>SUM(Daily!B78:B82)</f>
        <v>91</v>
      </c>
      <c r="C13">
        <f>SUM(Daily!C78:C82)</f>
        <v>96.2</v>
      </c>
      <c r="D13">
        <f>SUM(Daily!D78:D82)</f>
        <v>97.7</v>
      </c>
      <c r="E13" s="48">
        <f t="shared" si="0"/>
        <v>94.966666666666654</v>
      </c>
      <c r="F13" s="2">
        <f t="shared" si="1"/>
        <v>2.0300519971446827</v>
      </c>
    </row>
    <row r="15" spans="1:6">
      <c r="A15" s="11" t="s">
        <v>205</v>
      </c>
      <c r="B15" s="1" t="s">
        <v>67</v>
      </c>
      <c r="C15" s="1" t="s">
        <v>68</v>
      </c>
      <c r="D15" s="1" t="s">
        <v>69</v>
      </c>
      <c r="E15" s="47" t="s">
        <v>117</v>
      </c>
    </row>
    <row r="16" spans="1:6">
      <c r="A16" s="6" t="s">
        <v>279</v>
      </c>
      <c r="B16">
        <f>SUM(Daily!B84:B89)</f>
        <v>52.3</v>
      </c>
      <c r="C16">
        <f>SUM(Daily!C84:C89)</f>
        <v>50</v>
      </c>
      <c r="D16">
        <f>SUM(Daily!D84:D89)</f>
        <v>48.5</v>
      </c>
      <c r="E16" s="48">
        <f>AVERAGE(B16:D16)</f>
        <v>50.266666666666673</v>
      </c>
      <c r="F16" s="2">
        <f t="shared" si="1"/>
        <v>1.1050389636167177</v>
      </c>
    </row>
    <row r="17" spans="1:6">
      <c r="A17" s="6" t="s">
        <v>280</v>
      </c>
      <c r="B17">
        <f>SUM(Daily!B92:B94)</f>
        <v>13.2</v>
      </c>
      <c r="C17">
        <f>SUM(Daily!C92:C94)</f>
        <v>15.8</v>
      </c>
      <c r="D17">
        <f>SUM(Daily!D92:D94)</f>
        <v>16</v>
      </c>
      <c r="E17" s="48">
        <f t="shared" ref="E17:E27" si="2">AVERAGE(B17:D17)</f>
        <v>15</v>
      </c>
      <c r="F17" s="2">
        <f t="shared" si="1"/>
        <v>0.90184995056457928</v>
      </c>
    </row>
    <row r="18" spans="1:6">
      <c r="A18" s="6" t="s">
        <v>281</v>
      </c>
      <c r="B18">
        <f>SUM(Daily!B96:B98)</f>
        <v>96.5</v>
      </c>
      <c r="C18">
        <f>SUM(Daily!C96:C98)</f>
        <v>98.1</v>
      </c>
      <c r="D18">
        <f>SUM(Daily!D96:D98)</f>
        <v>100.6</v>
      </c>
      <c r="E18" s="48">
        <f t="shared" si="2"/>
        <v>98.399999999999991</v>
      </c>
      <c r="F18" s="2">
        <f t="shared" si="1"/>
        <v>1.193035344544884</v>
      </c>
    </row>
    <row r="19" spans="1:6">
      <c r="A19" s="6" t="s">
        <v>282</v>
      </c>
      <c r="B19">
        <f>SUM(Daily!B100:B107)</f>
        <v>222.1</v>
      </c>
      <c r="C19">
        <f>SUM(Daily!C100:C107)</f>
        <v>197.5</v>
      </c>
      <c r="D19">
        <f>SUM(Daily!D100:D107)</f>
        <v>190.10000000000002</v>
      </c>
      <c r="E19" s="48">
        <f t="shared" si="2"/>
        <v>203.23333333333335</v>
      </c>
      <c r="F19" s="2">
        <f t="shared" si="1"/>
        <v>9.6721823344636668</v>
      </c>
    </row>
    <row r="20" spans="1:6">
      <c r="A20" s="6" t="s">
        <v>283</v>
      </c>
      <c r="B20">
        <f>SUM(Daily!B109:B111)</f>
        <v>38.400000000000006</v>
      </c>
      <c r="C20">
        <f>SUM(Daily!C109:C111)</f>
        <v>39.200000000000003</v>
      </c>
      <c r="D20">
        <f>SUM(Daily!D109:D111)</f>
        <v>44.2</v>
      </c>
      <c r="E20" s="48">
        <f t="shared" si="2"/>
        <v>40.6</v>
      </c>
      <c r="F20" s="2">
        <f t="shared" si="1"/>
        <v>1.8147543451754926</v>
      </c>
    </row>
    <row r="21" spans="1:6">
      <c r="A21" s="6" t="s">
        <v>284</v>
      </c>
      <c r="B21" s="2">
        <v>0</v>
      </c>
      <c r="C21" s="2">
        <v>0</v>
      </c>
      <c r="D21" s="2">
        <v>0</v>
      </c>
      <c r="E21" s="48">
        <f t="shared" si="2"/>
        <v>0</v>
      </c>
      <c r="F21" s="2">
        <f t="shared" si="1"/>
        <v>0</v>
      </c>
    </row>
    <row r="22" spans="1:6">
      <c r="A22" s="6" t="s">
        <v>285</v>
      </c>
      <c r="B22">
        <f>SUM(Daily!B113:B118)</f>
        <v>29.4</v>
      </c>
      <c r="C22">
        <f>SUM(Daily!C113:C118)</f>
        <v>42.2</v>
      </c>
      <c r="D22">
        <f>SUM(Daily!D113:D118)</f>
        <v>46.9</v>
      </c>
      <c r="E22" s="48">
        <f t="shared" si="2"/>
        <v>39.5</v>
      </c>
      <c r="F22" s="2">
        <f t="shared" si="1"/>
        <v>5.2290853247325435</v>
      </c>
    </row>
    <row r="23" spans="1:6">
      <c r="A23" s="6" t="s">
        <v>286</v>
      </c>
      <c r="B23" s="2">
        <f>SUM(Daily!B120:B125)</f>
        <v>60.199999999999996</v>
      </c>
      <c r="C23" s="2">
        <f>SUM(Daily!C120:C125)</f>
        <v>70.7</v>
      </c>
      <c r="D23" s="2">
        <f>SUM(Daily!D120:D125)</f>
        <v>80.7</v>
      </c>
      <c r="E23" s="48">
        <f t="shared" si="2"/>
        <v>70.533333333333346</v>
      </c>
      <c r="F23" s="2">
        <f t="shared" si="1"/>
        <v>5.9184269681881752</v>
      </c>
    </row>
    <row r="24" spans="1:6">
      <c r="A24" s="6" t="s">
        <v>287</v>
      </c>
      <c r="B24">
        <f>SUM(Daily!B127:B130)</f>
        <v>41.2</v>
      </c>
      <c r="C24">
        <f>SUM(Daily!C127:C130)</f>
        <v>57.2</v>
      </c>
      <c r="D24">
        <f>SUM(Daily!D127:D130)</f>
        <v>53.6</v>
      </c>
      <c r="E24" s="48">
        <f t="shared" si="2"/>
        <v>50.666666666666664</v>
      </c>
      <c r="F24" s="2">
        <f t="shared" si="1"/>
        <v>4.8460751587696835</v>
      </c>
    </row>
    <row r="25" spans="1:6">
      <c r="A25" s="6" t="s">
        <v>288</v>
      </c>
      <c r="B25">
        <f>SUM(Daily!B132:B139)</f>
        <v>27.299999999999997</v>
      </c>
      <c r="C25">
        <f>SUM(Daily!C132:C139)</f>
        <v>34.800000000000004</v>
      </c>
      <c r="D25">
        <f>SUM(Daily!D132:D139)</f>
        <v>46.3</v>
      </c>
      <c r="E25" s="48">
        <f>AVERAGE(Monthly!E2,Monthly!E16,Monthly!E30,Monthly!E45,Monthly!E60,Monthly!E75,Monthly!E90,Monthly!E105,Monthly!E120)</f>
        <v>19.981481481481481</v>
      </c>
      <c r="F25" s="2">
        <f t="shared" si="1"/>
        <v>5.5251948180835768</v>
      </c>
    </row>
    <row r="26" spans="1:6">
      <c r="A26" s="6" t="s">
        <v>289</v>
      </c>
      <c r="B26">
        <f>SUM(Daily!B141:B153)</f>
        <v>136.30000000000001</v>
      </c>
      <c r="C26">
        <f>SUM(Daily!C141:C153)</f>
        <v>147.20000000000002</v>
      </c>
      <c r="D26">
        <f>SUM(Daily!D141:D153)</f>
        <v>159.69999999999999</v>
      </c>
      <c r="E26" s="48">
        <f t="shared" si="2"/>
        <v>147.73333333333332</v>
      </c>
      <c r="F26" s="2">
        <f t="shared" si="1"/>
        <v>6.7602596925792007</v>
      </c>
    </row>
    <row r="27" spans="1:6">
      <c r="A27" s="6" t="s">
        <v>290</v>
      </c>
      <c r="B27">
        <f>SUM(Daily!B155:B157)</f>
        <v>6.2</v>
      </c>
      <c r="C27">
        <f>SUM(Daily!C155:C157)</f>
        <v>7.4</v>
      </c>
      <c r="D27">
        <f>SUM(Daily!D155:D157)</f>
        <v>7.3999999999999995</v>
      </c>
      <c r="E27" s="48">
        <f t="shared" si="2"/>
        <v>7</v>
      </c>
      <c r="F27" s="2">
        <f>(STDEV(Monthly!E4,Monthly!E18,Monthly!E32,Monthly!E47,Monthly!E62,Monthly!E77,Monthly!E92,Monthly!E107,Monthly!E122))/(SQRT(9))</f>
        <v>13.236077137779779</v>
      </c>
    </row>
    <row r="29" spans="1:6">
      <c r="A29" s="11" t="s">
        <v>205</v>
      </c>
      <c r="B29" s="1" t="s">
        <v>67</v>
      </c>
      <c r="C29" s="1" t="s">
        <v>68</v>
      </c>
      <c r="D29" s="1" t="s">
        <v>69</v>
      </c>
      <c r="E29" s="47" t="s">
        <v>117</v>
      </c>
    </row>
    <row r="30" spans="1:6">
      <c r="A30" s="6" t="s">
        <v>118</v>
      </c>
      <c r="B30" s="2">
        <f>SUM(Daily!B159:B160)</f>
        <v>19.3</v>
      </c>
      <c r="C30" s="2">
        <f>SUM(Daily!C159:C160)</f>
        <v>15</v>
      </c>
      <c r="D30" s="2">
        <f>SUM(Daily!D159:D160)</f>
        <v>14.5</v>
      </c>
      <c r="E30" s="48">
        <f>AVERAGE(B30:D30)</f>
        <v>16.266666666666666</v>
      </c>
      <c r="F30" s="2">
        <f t="shared" si="1"/>
        <v>1.5235193176035353</v>
      </c>
    </row>
    <row r="31" spans="1:6">
      <c r="A31" s="6" t="s">
        <v>119</v>
      </c>
      <c r="B31" s="2">
        <v>0</v>
      </c>
      <c r="C31" s="2">
        <v>0</v>
      </c>
      <c r="D31" s="2">
        <v>0</v>
      </c>
      <c r="E31" s="48">
        <f t="shared" ref="E31:E41" si="3">AVERAGE(B31:D31)</f>
        <v>0</v>
      </c>
      <c r="F31" s="2">
        <f t="shared" si="1"/>
        <v>0</v>
      </c>
    </row>
    <row r="32" spans="1:6">
      <c r="A32" s="6" t="s">
        <v>120</v>
      </c>
      <c r="B32" s="2">
        <f>SUM(Daily!B162)</f>
        <v>10</v>
      </c>
      <c r="C32" s="2">
        <f>SUM(Daily!C162)</f>
        <v>13</v>
      </c>
      <c r="D32" s="2">
        <f>SUM(Daily!D162)</f>
        <v>11.5</v>
      </c>
      <c r="E32" s="48">
        <f t="shared" si="3"/>
        <v>11.5</v>
      </c>
      <c r="F32" s="2">
        <f t="shared" si="1"/>
        <v>0.86602540378443871</v>
      </c>
    </row>
    <row r="33" spans="1:6">
      <c r="A33" s="6" t="s">
        <v>121</v>
      </c>
      <c r="B33" s="2">
        <f>SUM(Daily!B164:B168)</f>
        <v>47.4</v>
      </c>
      <c r="C33" s="2">
        <f>SUM(Daily!C164:C168)</f>
        <v>48.800000000000004</v>
      </c>
      <c r="D33" s="2">
        <f>SUM(Daily!D164:D168)</f>
        <v>62</v>
      </c>
      <c r="E33" s="48">
        <f t="shared" si="3"/>
        <v>52.733333333333327</v>
      </c>
      <c r="F33" s="2">
        <f t="shared" si="1"/>
        <v>4.6509258337573449</v>
      </c>
    </row>
    <row r="34" spans="1:6">
      <c r="A34" s="6" t="s">
        <v>122</v>
      </c>
      <c r="B34" s="2">
        <f>SUM(Daily!B170:B178)</f>
        <v>146.30000000000001</v>
      </c>
      <c r="C34" s="2">
        <f>SUM(Daily!C170:C178)</f>
        <v>133.19999999999999</v>
      </c>
      <c r="D34" s="2">
        <f>SUM(Daily!D170:D178)</f>
        <v>141.89999999999998</v>
      </c>
      <c r="E34" s="48">
        <f t="shared" si="3"/>
        <v>140.46666666666667</v>
      </c>
      <c r="F34" s="2">
        <f t="shared" si="1"/>
        <v>3.848953681774371</v>
      </c>
    </row>
    <row r="35" spans="1:6">
      <c r="A35" s="6" t="s">
        <v>123</v>
      </c>
      <c r="B35" s="2">
        <f>SUM(Daily!B180:B181)</f>
        <v>34.299999999999997</v>
      </c>
      <c r="C35" s="2">
        <f>SUM(Daily!C180:C181)</f>
        <v>35.799999999999997</v>
      </c>
      <c r="D35" s="2">
        <f>SUM(Daily!D180:D181)</f>
        <v>29.9</v>
      </c>
      <c r="E35" s="48">
        <f t="shared" si="3"/>
        <v>33.333333333333336</v>
      </c>
      <c r="F35" s="2">
        <f t="shared" si="1"/>
        <v>1.7704362299852665</v>
      </c>
    </row>
    <row r="36" spans="1:6">
      <c r="A36" s="6" t="s">
        <v>124</v>
      </c>
      <c r="B36" s="2">
        <f>SUM(Daily!B183:B184)</f>
        <v>7.4</v>
      </c>
      <c r="C36" s="2">
        <f>SUM(Daily!C183:C184)</f>
        <v>7.5</v>
      </c>
      <c r="D36" s="2">
        <f>SUM(Daily!D183:D184)</f>
        <v>7.9</v>
      </c>
      <c r="E36" s="48">
        <f t="shared" si="3"/>
        <v>7.6000000000000005</v>
      </c>
      <c r="F36" s="2">
        <f t="shared" si="1"/>
        <v>0.15275252316519472</v>
      </c>
    </row>
    <row r="37" spans="1:6">
      <c r="A37" s="6" t="s">
        <v>125</v>
      </c>
      <c r="B37" s="2">
        <f>SUM(Daily!B186:B192)</f>
        <v>37.4</v>
      </c>
      <c r="C37" s="2">
        <f>SUM(Daily!C186:C192)</f>
        <v>41.2</v>
      </c>
      <c r="D37" s="2">
        <f>SUM(Daily!D186:D192)</f>
        <v>39.9</v>
      </c>
      <c r="E37" s="48">
        <f t="shared" si="3"/>
        <v>39.5</v>
      </c>
      <c r="F37" s="2">
        <f t="shared" si="1"/>
        <v>1.1150485789118498</v>
      </c>
    </row>
    <row r="38" spans="1:6">
      <c r="A38" s="6" t="s">
        <v>126</v>
      </c>
      <c r="B38" s="2">
        <f>SUM(Daily!B194:B199)</f>
        <v>56.600000000000009</v>
      </c>
      <c r="C38" s="2">
        <f>SUM(Daily!C194:C199)</f>
        <v>66.400000000000006</v>
      </c>
      <c r="D38" s="2">
        <f>SUM(Daily!D194:D199)</f>
        <v>62.300000000000004</v>
      </c>
      <c r="E38" s="48">
        <f t="shared" si="3"/>
        <v>61.766666666666673</v>
      </c>
      <c r="F38" s="2">
        <f t="shared" si="1"/>
        <v>2.8415566938641996</v>
      </c>
    </row>
    <row r="39" spans="1:6">
      <c r="A39" s="6" t="s">
        <v>127</v>
      </c>
      <c r="B39" s="2">
        <f>SUM(Daily!B201:B207)</f>
        <v>54.2</v>
      </c>
      <c r="C39" s="2">
        <f>SUM(Daily!C201:C207)</f>
        <v>68.5</v>
      </c>
      <c r="D39" s="2">
        <f>SUM(Daily!D201:D207)</f>
        <v>75</v>
      </c>
      <c r="E39" s="48">
        <f t="shared" si="3"/>
        <v>65.899999999999991</v>
      </c>
      <c r="F39" s="2">
        <f t="shared" si="1"/>
        <v>6.1435603141284041</v>
      </c>
    </row>
    <row r="40" spans="1:6">
      <c r="A40" s="6" t="s">
        <v>128</v>
      </c>
      <c r="B40" s="2">
        <f>SUM(Daily!B209:B214)</f>
        <v>18.7</v>
      </c>
      <c r="C40" s="2">
        <f>SUM(Daily!C209:C214)</f>
        <v>15.8</v>
      </c>
      <c r="D40" s="2">
        <f>SUM(Daily!D209:D214)</f>
        <v>13.8</v>
      </c>
      <c r="E40" s="48">
        <f t="shared" si="3"/>
        <v>16.099999999999998</v>
      </c>
      <c r="F40" s="2">
        <f t="shared" si="1"/>
        <v>1.4224392195567972</v>
      </c>
    </row>
    <row r="41" spans="1:6">
      <c r="A41" s="6" t="s">
        <v>129</v>
      </c>
      <c r="B41" s="2">
        <f>SUM(Daily!B216)</f>
        <v>3.8</v>
      </c>
      <c r="C41" s="2">
        <f>SUM(Daily!C216)</f>
        <v>5</v>
      </c>
      <c r="D41" s="2">
        <f>SUM(Daily!D216)</f>
        <v>5.5</v>
      </c>
      <c r="E41" s="48">
        <f t="shared" si="3"/>
        <v>4.7666666666666666</v>
      </c>
      <c r="F41" s="2">
        <f t="shared" si="1"/>
        <v>0.50442486501405026</v>
      </c>
    </row>
    <row r="44" spans="1:6">
      <c r="A44" s="11" t="s">
        <v>205</v>
      </c>
      <c r="B44" s="1" t="s">
        <v>67</v>
      </c>
      <c r="C44" s="1" t="s">
        <v>68</v>
      </c>
      <c r="D44" s="1" t="s">
        <v>69</v>
      </c>
      <c r="E44" s="47" t="s">
        <v>117</v>
      </c>
    </row>
    <row r="45" spans="1:6">
      <c r="A45" s="6" t="s">
        <v>130</v>
      </c>
      <c r="B45" s="2">
        <f>SUM(Daily!B218)</f>
        <v>6</v>
      </c>
      <c r="C45" s="2">
        <f>SUM(Daily!C218)</f>
        <v>5</v>
      </c>
      <c r="D45" s="2">
        <f>SUM(Daily!D218)</f>
        <v>5</v>
      </c>
      <c r="E45" s="48">
        <f t="shared" ref="E45:E56" si="4">AVERAGE(B45:D45)</f>
        <v>5.333333333333333</v>
      </c>
      <c r="F45" s="2">
        <f t="shared" si="1"/>
        <v>0.33333333333333337</v>
      </c>
    </row>
    <row r="46" spans="1:6">
      <c r="A46" s="6" t="s">
        <v>131</v>
      </c>
      <c r="B46" s="2">
        <f>SUM(Daily!B220)</f>
        <v>13</v>
      </c>
      <c r="C46" s="2">
        <f>SUM(Daily!C220)</f>
        <v>11.5</v>
      </c>
      <c r="D46" s="2">
        <f>SUM(Daily!D220)</f>
        <v>14</v>
      </c>
      <c r="E46" s="48">
        <f t="shared" si="4"/>
        <v>12.833333333333334</v>
      </c>
      <c r="F46" s="2">
        <f t="shared" si="1"/>
        <v>0.72648315725677903</v>
      </c>
    </row>
    <row r="47" spans="1:6">
      <c r="A47" s="6" t="s">
        <v>132</v>
      </c>
      <c r="B47" s="2">
        <f>SUM(Daily!B223:B226)</f>
        <v>5.8000000000000007</v>
      </c>
      <c r="C47" s="2">
        <f>SUM(Daily!C223:C226)</f>
        <v>6.6</v>
      </c>
      <c r="D47" s="2">
        <f>SUM(Daily!D223:D226)</f>
        <v>6.4</v>
      </c>
      <c r="E47" s="48">
        <f t="shared" si="4"/>
        <v>6.2666666666666666</v>
      </c>
      <c r="F47" s="2">
        <f t="shared" si="1"/>
        <v>0.24037008503093238</v>
      </c>
    </row>
    <row r="48" spans="1:6">
      <c r="A48" s="6" t="s">
        <v>133</v>
      </c>
      <c r="B48" s="2">
        <f>SUM(Daily!B228:B229)</f>
        <v>50</v>
      </c>
      <c r="C48" s="2">
        <f>SUM(Daily!C228:C229)</f>
        <v>54.8</v>
      </c>
      <c r="D48" s="2">
        <f>SUM(Daily!D228:D229)</f>
        <v>48.7</v>
      </c>
      <c r="E48" s="48">
        <f t="shared" si="4"/>
        <v>51.166666666666664</v>
      </c>
      <c r="F48" s="2">
        <f t="shared" si="1"/>
        <v>1.8550232103968689</v>
      </c>
    </row>
    <row r="49" spans="1:6">
      <c r="A49" s="6" t="s">
        <v>134</v>
      </c>
      <c r="B49" s="2">
        <f>SUM(Daily!B231:B233)</f>
        <v>77.3</v>
      </c>
      <c r="C49" s="2">
        <f>SUM(Daily!C231:C233)</f>
        <v>90.9</v>
      </c>
      <c r="D49" s="2">
        <f>SUM(Daily!D231:D233)</f>
        <v>83.6</v>
      </c>
      <c r="E49" s="48">
        <f t="shared" si="4"/>
        <v>83.933333333333323</v>
      </c>
      <c r="F49" s="2">
        <f t="shared" si="1"/>
        <v>3.9295179235004301</v>
      </c>
    </row>
    <row r="50" spans="1:6">
      <c r="A50" s="6" t="s">
        <v>135</v>
      </c>
      <c r="B50" s="2">
        <f>SUM(Daily!B235:B239)</f>
        <v>14.4</v>
      </c>
      <c r="C50" s="2">
        <f>SUM(Daily!C235:C239)</f>
        <v>18.8</v>
      </c>
      <c r="D50" s="2">
        <f>SUM(Daily!D235:D239)</f>
        <v>20.9</v>
      </c>
      <c r="E50" s="48">
        <f t="shared" si="4"/>
        <v>18.033333333333335</v>
      </c>
      <c r="F50" s="2">
        <f t="shared" si="1"/>
        <v>1.9151443229630964</v>
      </c>
    </row>
    <row r="51" spans="1:6">
      <c r="A51" s="6" t="s">
        <v>136</v>
      </c>
      <c r="B51" s="2">
        <f>SUM(Daily!B241:B244)</f>
        <v>28.6</v>
      </c>
      <c r="C51" s="2">
        <f>SUM(Daily!C241:C244)</f>
        <v>28.3</v>
      </c>
      <c r="D51" s="2">
        <f>SUM(Daily!D241:D244)</f>
        <v>36.9</v>
      </c>
      <c r="E51" s="48">
        <f t="shared" si="4"/>
        <v>31.266666666666669</v>
      </c>
      <c r="F51" s="2">
        <f t="shared" si="1"/>
        <v>2.8179977131131628</v>
      </c>
    </row>
    <row r="52" spans="1:6">
      <c r="A52" s="6" t="s">
        <v>137</v>
      </c>
      <c r="B52" s="2">
        <f>SUM(Daily!B246:B252)</f>
        <v>79</v>
      </c>
      <c r="C52" s="2">
        <f>SUM(Daily!C246:C252)</f>
        <v>54</v>
      </c>
      <c r="D52" s="2">
        <f>SUM(Daily!D246:D252)</f>
        <v>74.099999999999994</v>
      </c>
      <c r="E52" s="48">
        <f t="shared" si="4"/>
        <v>69.033333333333331</v>
      </c>
      <c r="F52" s="2">
        <f t="shared" si="1"/>
        <v>7.6486019056499046</v>
      </c>
    </row>
    <row r="53" spans="1:6">
      <c r="A53" s="6" t="s">
        <v>138</v>
      </c>
      <c r="B53" s="2">
        <f>SUM(Daily!B254)</f>
        <v>5</v>
      </c>
      <c r="C53" s="2">
        <f>SUM(Daily!C254)</f>
        <v>6.8</v>
      </c>
      <c r="D53" s="2">
        <f>SUM(Daily!D254)</f>
        <v>8</v>
      </c>
      <c r="E53" s="48">
        <f t="shared" si="4"/>
        <v>6.6000000000000005</v>
      </c>
      <c r="F53" s="2">
        <f t="shared" si="1"/>
        <v>0.871779788708135</v>
      </c>
    </row>
    <row r="54" spans="1:6">
      <c r="A54" s="6" t="s">
        <v>139</v>
      </c>
      <c r="B54" s="2">
        <f>SUM(Daily!B256:B258)</f>
        <v>79</v>
      </c>
      <c r="C54" s="2">
        <f>SUM(Daily!C256:C258)</f>
        <v>78.599999999999994</v>
      </c>
      <c r="D54" s="2">
        <f>SUM(Daily!D256:D258)</f>
        <v>81.599999999999994</v>
      </c>
      <c r="E54" s="48">
        <f t="shared" si="4"/>
        <v>79.733333333333334</v>
      </c>
      <c r="F54" s="2">
        <f t="shared" si="1"/>
        <v>0.94044906531105821</v>
      </c>
    </row>
    <row r="55" spans="1:6">
      <c r="A55" s="6" t="s">
        <v>140</v>
      </c>
      <c r="B55" s="2">
        <f>SUM(Daily!B260:B263)</f>
        <v>103.5</v>
      </c>
      <c r="C55" s="2">
        <f>SUM(Daily!C260:C263)</f>
        <v>111.8</v>
      </c>
      <c r="D55" s="2">
        <f>SUM(Daily!D260:D263)</f>
        <v>100</v>
      </c>
      <c r="E55" s="48">
        <f t="shared" si="4"/>
        <v>105.10000000000001</v>
      </c>
      <c r="F55" s="2">
        <f t="shared" si="1"/>
        <v>3.4990474894367076</v>
      </c>
    </row>
    <row r="56" spans="1:6">
      <c r="A56" s="6" t="s">
        <v>141</v>
      </c>
      <c r="B56" s="2">
        <f>SUM(Daily!B265:B266)</f>
        <v>32</v>
      </c>
      <c r="C56" s="2">
        <f>SUM(Daily!C265:C266)</f>
        <v>30</v>
      </c>
      <c r="D56" s="2">
        <f>SUM(Daily!D265:D266)</f>
        <v>28.5</v>
      </c>
      <c r="E56" s="48">
        <f t="shared" si="4"/>
        <v>30.166666666666668</v>
      </c>
      <c r="F56" s="2">
        <f t="shared" si="1"/>
        <v>1.0137937550497034</v>
      </c>
    </row>
    <row r="59" spans="1:6">
      <c r="A59" s="11" t="s">
        <v>205</v>
      </c>
      <c r="B59" s="1" t="s">
        <v>67</v>
      </c>
      <c r="C59" s="1" t="s">
        <v>68</v>
      </c>
      <c r="D59" s="1" t="s">
        <v>69</v>
      </c>
      <c r="E59" s="47" t="s">
        <v>117</v>
      </c>
    </row>
    <row r="60" spans="1:6">
      <c r="A60" s="6" t="s">
        <v>142</v>
      </c>
      <c r="B60" s="2">
        <f>SUM(Daily!B268:B269)</f>
        <v>18.8</v>
      </c>
      <c r="C60" s="2">
        <f>SUM(Daily!C268:C269)</f>
        <v>18.5</v>
      </c>
      <c r="D60" s="2">
        <f>SUM(Daily!D268:D269)</f>
        <v>17.8</v>
      </c>
      <c r="E60" s="48">
        <f t="shared" ref="E60:E71" si="5">AVERAGE(B60:D60)</f>
        <v>18.366666666666664</v>
      </c>
      <c r="F60" s="2">
        <f t="shared" si="1"/>
        <v>0.2962731472438529</v>
      </c>
    </row>
    <row r="61" spans="1:6">
      <c r="A61" s="6" t="s">
        <v>143</v>
      </c>
      <c r="B61" s="2">
        <v>0</v>
      </c>
      <c r="C61" s="2">
        <v>0</v>
      </c>
      <c r="D61" s="2">
        <v>0</v>
      </c>
      <c r="E61" s="48">
        <f t="shared" si="5"/>
        <v>0</v>
      </c>
      <c r="F61" s="2">
        <f t="shared" si="1"/>
        <v>0</v>
      </c>
    </row>
    <row r="62" spans="1:6">
      <c r="A62" s="6" t="s">
        <v>144</v>
      </c>
      <c r="B62" s="2">
        <f>SUM(Daily!B271)</f>
        <v>9.8000000000000007</v>
      </c>
      <c r="C62" s="2">
        <f>SUM(Daily!C271)</f>
        <v>7</v>
      </c>
      <c r="D62" s="2">
        <f>SUM(Daily!D271)</f>
        <v>5</v>
      </c>
      <c r="E62" s="48">
        <f t="shared" si="5"/>
        <v>7.2666666666666666</v>
      </c>
      <c r="F62" s="2">
        <f t="shared" si="1"/>
        <v>1.3920408678547418</v>
      </c>
    </row>
    <row r="63" spans="1:6">
      <c r="A63" s="6" t="s">
        <v>145</v>
      </c>
      <c r="B63" s="2">
        <f>SUM(Daily!B273:B274)</f>
        <v>52.2</v>
      </c>
      <c r="C63" s="2">
        <f>SUM(Daily!C273:C274)</f>
        <v>36.6</v>
      </c>
      <c r="D63" s="2">
        <f>SUM(Daily!D273:D274)</f>
        <v>37.4</v>
      </c>
      <c r="E63" s="48">
        <f t="shared" si="5"/>
        <v>42.06666666666667</v>
      </c>
      <c r="F63" s="2">
        <f t="shared" si="1"/>
        <v>5.0719270937627243</v>
      </c>
    </row>
    <row r="64" spans="1:6">
      <c r="A64" s="6" t="s">
        <v>0</v>
      </c>
      <c r="B64" s="2">
        <f>SUM(Daily!B276:B279)</f>
        <v>48.8</v>
      </c>
      <c r="C64" s="2">
        <f>SUM(Daily!C276:C279)</f>
        <v>52.500000000000007</v>
      </c>
      <c r="D64" s="2">
        <f>SUM(Daily!D276:D279)</f>
        <v>58</v>
      </c>
      <c r="E64" s="48">
        <f t="shared" si="5"/>
        <v>53.1</v>
      </c>
      <c r="F64" s="2">
        <f t="shared" si="1"/>
        <v>2.672701504720147</v>
      </c>
    </row>
    <row r="65" spans="1:16">
      <c r="A65" s="6" t="s">
        <v>1</v>
      </c>
      <c r="B65" s="2">
        <f>SUM(Daily!B281:B284)</f>
        <v>97.6</v>
      </c>
      <c r="C65" s="2">
        <f>SUM(Daily!C281:C284)</f>
        <v>85.8</v>
      </c>
      <c r="D65" s="2">
        <f>SUM(Daily!D281:D284)</f>
        <v>82.8</v>
      </c>
      <c r="E65" s="48">
        <f t="shared" si="5"/>
        <v>88.733333333333334</v>
      </c>
      <c r="F65" s="2">
        <f t="shared" si="1"/>
        <v>4.5171278977293126</v>
      </c>
    </row>
    <row r="66" spans="1:16">
      <c r="A66" s="6" t="s">
        <v>2</v>
      </c>
      <c r="B66" s="2">
        <f>SUM(Daily!B286:B294)</f>
        <v>66</v>
      </c>
      <c r="C66" s="2">
        <f>SUM(Daily!C286:C294)</f>
        <v>65.3</v>
      </c>
      <c r="D66" s="2">
        <f>SUM(Daily!D286:D294)</f>
        <v>59.300000000000004</v>
      </c>
      <c r="E66" s="48">
        <f t="shared" si="5"/>
        <v>63.533333333333339</v>
      </c>
      <c r="F66" s="2">
        <f t="shared" si="1"/>
        <v>2.126290457842273</v>
      </c>
    </row>
    <row r="67" spans="1:16">
      <c r="A67" s="6" t="s">
        <v>3</v>
      </c>
      <c r="B67" s="2">
        <f>SUM(Daily!B296:B302)</f>
        <v>69</v>
      </c>
      <c r="C67" s="2">
        <f>SUM(Daily!C296:C302)</f>
        <v>66.400000000000006</v>
      </c>
      <c r="D67" s="2">
        <f>SUM(Daily!D296:D302)</f>
        <v>68.800000000000011</v>
      </c>
      <c r="E67" s="48">
        <f t="shared" si="5"/>
        <v>68.066666666666677</v>
      </c>
      <c r="F67" s="2">
        <f t="shared" ref="F67:F130" si="6">STDEV(B67,C67,D67)/SQRT(3)</f>
        <v>0.835330939076111</v>
      </c>
    </row>
    <row r="68" spans="1:16">
      <c r="A68" s="6" t="s">
        <v>4</v>
      </c>
      <c r="B68" s="2">
        <f>SUM(Daily!B304:B308)</f>
        <v>65.899999999999991</v>
      </c>
      <c r="C68" s="2">
        <f>SUM(Daily!C304:C308)</f>
        <v>73.400000000000006</v>
      </c>
      <c r="D68" s="2">
        <f>SUM(Daily!D304:D308)</f>
        <v>72.599999999999994</v>
      </c>
      <c r="E68" s="48">
        <f t="shared" si="5"/>
        <v>70.63333333333334</v>
      </c>
      <c r="F68" s="2">
        <f t="shared" si="6"/>
        <v>2.3779075769349114</v>
      </c>
    </row>
    <row r="69" spans="1:16">
      <c r="A69" s="6" t="s">
        <v>5</v>
      </c>
      <c r="B69" s="2">
        <f>SUM(Daily!B310:B312)</f>
        <v>13.2</v>
      </c>
      <c r="C69" s="2">
        <f>SUM(Daily!C310:C312)</f>
        <v>15.1</v>
      </c>
      <c r="D69" s="2">
        <f>SUM(Daily!D310:D312)</f>
        <v>14.8</v>
      </c>
      <c r="E69" s="48">
        <f t="shared" si="5"/>
        <v>14.366666666666665</v>
      </c>
      <c r="F69" s="2">
        <f t="shared" si="6"/>
        <v>0.58972686709847133</v>
      </c>
    </row>
    <row r="70" spans="1:16">
      <c r="A70" s="6" t="s">
        <v>6</v>
      </c>
      <c r="B70" s="2">
        <f>SUM(Daily!B314:B317)</f>
        <v>19</v>
      </c>
      <c r="C70" s="2">
        <f>SUM(Daily!C314:C317)</f>
        <v>21</v>
      </c>
      <c r="D70" s="2">
        <f>SUM(Daily!D314:D317)</f>
        <v>24</v>
      </c>
      <c r="E70" s="48">
        <f t="shared" si="5"/>
        <v>21.333333333333332</v>
      </c>
      <c r="F70" s="2">
        <f t="shared" si="6"/>
        <v>1.4529663145135581</v>
      </c>
    </row>
    <row r="71" spans="1:16">
      <c r="A71" s="6" t="s">
        <v>7</v>
      </c>
      <c r="B71" s="2">
        <f>SUM(Daily!B319)</f>
        <v>5.8</v>
      </c>
      <c r="C71" s="2">
        <f>SUM(Daily!C319)</f>
        <v>3.3</v>
      </c>
      <c r="D71" s="2">
        <f>SUM(Daily!D319)</f>
        <v>2.9</v>
      </c>
      <c r="E71" s="48">
        <f t="shared" si="5"/>
        <v>4</v>
      </c>
      <c r="F71" s="2">
        <f t="shared" si="6"/>
        <v>0.90737717258774642</v>
      </c>
    </row>
    <row r="72" spans="1:16">
      <c r="P72" s="10"/>
    </row>
    <row r="74" spans="1:16">
      <c r="A74" s="11" t="s">
        <v>205</v>
      </c>
      <c r="B74" s="1" t="s">
        <v>67</v>
      </c>
      <c r="C74" s="1" t="s">
        <v>68</v>
      </c>
      <c r="D74" s="1" t="s">
        <v>69</v>
      </c>
      <c r="E74" s="47" t="s">
        <v>117</v>
      </c>
    </row>
    <row r="75" spans="1:16">
      <c r="A75" s="6" t="s">
        <v>8</v>
      </c>
      <c r="B75" s="2">
        <f>SUM(Daily!B321:B324)</f>
        <v>21.3</v>
      </c>
      <c r="C75" s="2">
        <f>SUM(Daily!C321:C324)</f>
        <v>21.099999999999998</v>
      </c>
      <c r="D75" s="2">
        <f>SUM(Daily!D321:D324)</f>
        <v>22.099999999999998</v>
      </c>
      <c r="E75" s="48">
        <f t="shared" ref="E75:E86" si="7">AVERAGE(B75:D75)</f>
        <v>21.5</v>
      </c>
      <c r="F75" s="2">
        <f t="shared" si="6"/>
        <v>0.30550504633038905</v>
      </c>
    </row>
    <row r="76" spans="1:16">
      <c r="A76" s="6" t="s">
        <v>9</v>
      </c>
      <c r="B76" s="2">
        <v>0</v>
      </c>
      <c r="C76" s="2">
        <v>0</v>
      </c>
      <c r="D76" s="2">
        <v>0</v>
      </c>
      <c r="E76" s="48">
        <f t="shared" si="7"/>
        <v>0</v>
      </c>
      <c r="F76" s="2">
        <f t="shared" si="6"/>
        <v>0</v>
      </c>
    </row>
    <row r="77" spans="1:16">
      <c r="A77" s="6" t="s">
        <v>10</v>
      </c>
      <c r="B77" s="2">
        <f>SUM(Daily!B326:B331)</f>
        <v>81.399999999999991</v>
      </c>
      <c r="C77" s="2">
        <f>SUM(Daily!C326:C331)</f>
        <v>79.900000000000006</v>
      </c>
      <c r="D77" s="2">
        <f>SUM(Daily!D326:D331)</f>
        <v>75.400000000000006</v>
      </c>
      <c r="E77" s="48">
        <f t="shared" si="7"/>
        <v>78.900000000000006</v>
      </c>
      <c r="F77" s="2">
        <f t="shared" si="6"/>
        <v>1.8027756377319915</v>
      </c>
    </row>
    <row r="78" spans="1:16">
      <c r="A78" s="6" t="s">
        <v>11</v>
      </c>
      <c r="B78" s="2">
        <f>SUM(Daily!B333:B337)</f>
        <v>48.8</v>
      </c>
      <c r="C78" s="2">
        <f>SUM(Daily!C333:C337)</f>
        <v>52</v>
      </c>
      <c r="D78" s="2">
        <f>SUM(Daily!D333:D337)</f>
        <v>54.2</v>
      </c>
      <c r="E78" s="48">
        <f t="shared" si="7"/>
        <v>51.666666666666664</v>
      </c>
      <c r="F78" s="2">
        <f t="shared" si="6"/>
        <v>1.5677301355073145</v>
      </c>
    </row>
    <row r="79" spans="1:16">
      <c r="A79" s="6" t="s">
        <v>12</v>
      </c>
      <c r="B79" s="2">
        <f>SUM(Daily!B339:B344)</f>
        <v>54.8</v>
      </c>
      <c r="C79" s="2">
        <f>SUM(Daily!C339:C344)</f>
        <v>50.199999999999996</v>
      </c>
      <c r="D79" s="2">
        <f>SUM(Daily!D339:D344)</f>
        <v>45.1</v>
      </c>
      <c r="E79" s="48">
        <f t="shared" si="7"/>
        <v>50.033333333333331</v>
      </c>
      <c r="F79" s="2">
        <f t="shared" si="6"/>
        <v>2.8013885445931579</v>
      </c>
    </row>
    <row r="80" spans="1:16">
      <c r="A80" s="6" t="s">
        <v>13</v>
      </c>
      <c r="B80" s="2">
        <f>SUM(Daily!B346)</f>
        <v>13.5</v>
      </c>
      <c r="C80" s="2">
        <f>SUM(Daily!C346)</f>
        <v>15.2</v>
      </c>
      <c r="D80" s="2">
        <f>SUM(Daily!D346)</f>
        <v>12.8</v>
      </c>
      <c r="E80" s="48">
        <f t="shared" si="7"/>
        <v>13.833333333333334</v>
      </c>
      <c r="F80" s="2">
        <f t="shared" si="6"/>
        <v>0.71258527754773127</v>
      </c>
    </row>
    <row r="81" spans="1:6">
      <c r="A81" s="6" t="s">
        <v>14</v>
      </c>
      <c r="B81" s="2">
        <f>SUM(Daily!B348:B350)</f>
        <v>44.6</v>
      </c>
      <c r="C81" s="2">
        <f>SUM(Daily!C348:C350)</f>
        <v>47.9</v>
      </c>
      <c r="D81" s="2">
        <f>SUM(Daily!D348:D350)</f>
        <v>53.2</v>
      </c>
      <c r="E81" s="48">
        <f t="shared" si="7"/>
        <v>48.566666666666663</v>
      </c>
      <c r="F81" s="2">
        <f t="shared" si="6"/>
        <v>2.5048841179672259</v>
      </c>
    </row>
    <row r="82" spans="1:6">
      <c r="A82" s="6" t="s">
        <v>15</v>
      </c>
      <c r="B82" s="2">
        <f>SUM(Daily!B352:B355)</f>
        <v>31.3</v>
      </c>
      <c r="C82" s="2">
        <f>SUM(Daily!C352:C355)</f>
        <v>39.6</v>
      </c>
      <c r="D82" s="2">
        <f>SUM(Daily!D352:D355)</f>
        <v>37.699999999999996</v>
      </c>
      <c r="E82" s="48">
        <f t="shared" si="7"/>
        <v>36.199999999999996</v>
      </c>
      <c r="F82" s="2">
        <f t="shared" si="6"/>
        <v>2.5106440076867398</v>
      </c>
    </row>
    <row r="83" spans="1:6">
      <c r="A83" s="6" t="s">
        <v>16</v>
      </c>
      <c r="B83" s="2">
        <f>SUM(Daily!B357:B362)</f>
        <v>30.5</v>
      </c>
      <c r="C83" s="2">
        <f>SUM(Daily!C357:C362)</f>
        <v>33.200000000000003</v>
      </c>
      <c r="D83" s="2">
        <f>SUM(Daily!D357:D362)</f>
        <v>39.299999999999997</v>
      </c>
      <c r="E83" s="48">
        <f t="shared" si="7"/>
        <v>34.333333333333336</v>
      </c>
      <c r="F83" s="2">
        <f t="shared" si="6"/>
        <v>2.6027762955053251</v>
      </c>
    </row>
    <row r="84" spans="1:6">
      <c r="A84" s="6" t="s">
        <v>17</v>
      </c>
      <c r="B84" s="2">
        <f>SUM(Daily!B364:B372)</f>
        <v>101.1</v>
      </c>
      <c r="C84" s="2">
        <f>SUM(Daily!C364:C372)</f>
        <v>104.30000000000001</v>
      </c>
      <c r="D84" s="2">
        <f>SUM(Daily!D364:D372)</f>
        <v>108.4</v>
      </c>
      <c r="E84" s="48">
        <f t="shared" si="7"/>
        <v>104.60000000000001</v>
      </c>
      <c r="F84" s="2">
        <f t="shared" si="6"/>
        <v>2.1126602503321132</v>
      </c>
    </row>
    <row r="85" spans="1:6">
      <c r="A85" s="6" t="s">
        <v>18</v>
      </c>
      <c r="B85" s="2">
        <f>SUM(Daily!B376:B383)</f>
        <v>144</v>
      </c>
      <c r="C85" s="2">
        <f>SUM(Daily!C376:C383)</f>
        <v>130.6</v>
      </c>
      <c r="D85" s="2">
        <f>SUM(Daily!D376:D383)</f>
        <v>127.6</v>
      </c>
      <c r="E85" s="48">
        <f t="shared" si="7"/>
        <v>134.06666666666669</v>
      </c>
      <c r="F85" s="2">
        <f t="shared" si="6"/>
        <v>5.0416046828145697</v>
      </c>
    </row>
    <row r="86" spans="1:6">
      <c r="A86" s="6" t="s">
        <v>19</v>
      </c>
      <c r="B86" s="2">
        <f>SUM(Daily!B385)</f>
        <v>3</v>
      </c>
      <c r="C86" s="2">
        <f>SUM(Daily!C385)</f>
        <v>2.6</v>
      </c>
      <c r="D86" s="2">
        <f>SUM(Daily!D385)</f>
        <v>2.4</v>
      </c>
      <c r="E86" s="48">
        <f t="shared" si="7"/>
        <v>2.6666666666666665</v>
      </c>
      <c r="F86" s="2">
        <f t="shared" si="6"/>
        <v>0.17638342073763941</v>
      </c>
    </row>
    <row r="89" spans="1:6">
      <c r="A89" s="11" t="s">
        <v>205</v>
      </c>
      <c r="B89" s="1" t="s">
        <v>67</v>
      </c>
      <c r="C89" s="1" t="s">
        <v>68</v>
      </c>
      <c r="D89" s="1" t="s">
        <v>69</v>
      </c>
      <c r="E89" s="47" t="s">
        <v>117</v>
      </c>
    </row>
    <row r="90" spans="1:6">
      <c r="A90" s="6" t="s">
        <v>257</v>
      </c>
      <c r="B90" s="2">
        <f>SUM(Daily!B387:B390)</f>
        <v>42.3</v>
      </c>
      <c r="C90" s="2">
        <f>SUM(Daily!C387:C390)</f>
        <v>36.6</v>
      </c>
      <c r="D90" s="2">
        <f>SUM(Daily!D387:D390)</f>
        <v>29.5</v>
      </c>
      <c r="E90" s="48">
        <f t="shared" ref="E90:E101" si="8">AVERAGE(B90:D90)</f>
        <v>36.133333333333333</v>
      </c>
      <c r="F90" s="2">
        <f t="shared" si="6"/>
        <v>3.7024016229709149</v>
      </c>
    </row>
    <row r="91" spans="1:6">
      <c r="A91" s="6" t="s">
        <v>246</v>
      </c>
      <c r="B91" s="2">
        <v>0</v>
      </c>
      <c r="C91" s="2">
        <v>0</v>
      </c>
      <c r="D91" s="2">
        <v>0</v>
      </c>
      <c r="E91" s="48">
        <f t="shared" si="8"/>
        <v>0</v>
      </c>
      <c r="F91" s="2">
        <f t="shared" si="6"/>
        <v>0</v>
      </c>
    </row>
    <row r="92" spans="1:6">
      <c r="A92" s="6" t="s">
        <v>255</v>
      </c>
      <c r="B92" s="2">
        <v>0</v>
      </c>
      <c r="C92" s="2">
        <v>0</v>
      </c>
      <c r="D92" s="2">
        <v>0</v>
      </c>
      <c r="E92" s="48">
        <f t="shared" si="8"/>
        <v>0</v>
      </c>
      <c r="F92" s="2">
        <f t="shared" si="6"/>
        <v>0</v>
      </c>
    </row>
    <row r="93" spans="1:6">
      <c r="A93" s="6" t="s">
        <v>256</v>
      </c>
      <c r="B93" s="2">
        <f>SUM(Daily!B392:B393)</f>
        <v>18.100000000000001</v>
      </c>
      <c r="C93" s="2">
        <f>SUM(Daily!C392:C393)</f>
        <v>14.2</v>
      </c>
      <c r="D93" s="2">
        <f>SUM(Daily!D392:D393)</f>
        <v>15.2</v>
      </c>
      <c r="E93" s="48">
        <f t="shared" si="8"/>
        <v>15.833333333333334</v>
      </c>
      <c r="F93" s="2">
        <f t="shared" si="6"/>
        <v>1.1695203195232502</v>
      </c>
    </row>
    <row r="94" spans="1:6">
      <c r="A94" s="6" t="s">
        <v>247</v>
      </c>
      <c r="B94" s="2">
        <f>SUM(Daily!B395:B401)</f>
        <v>66.2</v>
      </c>
      <c r="C94" s="2">
        <f>SUM(Daily!C395:C401)</f>
        <v>58.699999999999996</v>
      </c>
      <c r="D94" s="2">
        <f>SUM(Daily!D395:D401)</f>
        <v>66.699999999999989</v>
      </c>
      <c r="E94" s="48">
        <f t="shared" si="8"/>
        <v>63.866666666666667</v>
      </c>
      <c r="F94" s="2">
        <f t="shared" si="6"/>
        <v>2.5873624493766703</v>
      </c>
    </row>
    <row r="95" spans="1:6">
      <c r="A95" s="6" t="s">
        <v>254</v>
      </c>
      <c r="B95" s="2">
        <f>SUM(Daily!B403:B405)</f>
        <v>6.3999999999999995</v>
      </c>
      <c r="C95" s="2">
        <f>SUM(Daily!C403:C405)</f>
        <v>7.8999999999999995</v>
      </c>
      <c r="D95" s="2">
        <f>SUM(Daily!D403:D405)</f>
        <v>8.6999999999999993</v>
      </c>
      <c r="E95" s="48">
        <f t="shared" si="8"/>
        <v>7.666666666666667</v>
      </c>
      <c r="F95" s="2">
        <f t="shared" si="6"/>
        <v>0.67412494720521499</v>
      </c>
    </row>
    <row r="96" spans="1:6">
      <c r="A96" s="6" t="s">
        <v>253</v>
      </c>
      <c r="B96" s="2">
        <f>SUM(Daily!B407:B408)</f>
        <v>13.2</v>
      </c>
      <c r="C96" s="2">
        <f>SUM(Daily!C407:C408)</f>
        <v>13.5</v>
      </c>
      <c r="D96" s="2">
        <f>SUM(Daily!D407:D408)</f>
        <v>13.100000000000001</v>
      </c>
      <c r="E96" s="48">
        <f t="shared" si="8"/>
        <v>13.266666666666666</v>
      </c>
      <c r="F96" s="2">
        <f t="shared" si="6"/>
        <v>0.12018504251546605</v>
      </c>
    </row>
    <row r="97" spans="1:6">
      <c r="A97" s="6" t="s">
        <v>252</v>
      </c>
      <c r="B97" s="2">
        <f>SUM(Daily!B410:B412)</f>
        <v>2.2000000000000002</v>
      </c>
      <c r="C97" s="2">
        <f>SUM(Daily!C410:C412)</f>
        <v>13</v>
      </c>
      <c r="D97" s="2">
        <f>SUM(Daily!D410:D412)</f>
        <v>11.8</v>
      </c>
      <c r="E97" s="48">
        <f t="shared" si="8"/>
        <v>9</v>
      </c>
      <c r="F97" s="2">
        <f t="shared" si="6"/>
        <v>3.4176014981270137</v>
      </c>
    </row>
    <row r="98" spans="1:6">
      <c r="A98" s="6" t="s">
        <v>251</v>
      </c>
      <c r="B98" s="2">
        <f>SUM(Daily!B414:B415)</f>
        <v>2.6</v>
      </c>
      <c r="C98" s="2">
        <f>SUM(Daily!C414:C415)</f>
        <v>0.5</v>
      </c>
      <c r="D98" s="2">
        <f>SUM(Daily!D414:D415)</f>
        <v>0.3</v>
      </c>
      <c r="E98" s="48">
        <f t="shared" si="8"/>
        <v>1.1333333333333333</v>
      </c>
      <c r="F98" s="2">
        <f t="shared" si="6"/>
        <v>0.73560254969046379</v>
      </c>
    </row>
    <row r="99" spans="1:6">
      <c r="A99" s="6" t="s">
        <v>248</v>
      </c>
      <c r="B99" s="2">
        <f>SUM(Daily!B417:B426)</f>
        <v>92.9</v>
      </c>
      <c r="C99" s="2">
        <f>SUM(Daily!C417:C426)</f>
        <v>84.1</v>
      </c>
      <c r="D99" s="2">
        <f>SUM(Daily!D417:D426)</f>
        <v>84.4</v>
      </c>
      <c r="E99" s="48">
        <f t="shared" si="8"/>
        <v>87.133333333333326</v>
      </c>
      <c r="F99" s="2">
        <f t="shared" si="6"/>
        <v>2.8846336181759931</v>
      </c>
    </row>
    <row r="100" spans="1:6">
      <c r="A100" s="6" t="s">
        <v>249</v>
      </c>
      <c r="B100" s="2">
        <f>SUM(Daily!B428:B432)</f>
        <v>66.699999999999989</v>
      </c>
      <c r="C100" s="2">
        <f>SUM(Daily!C428:C432)</f>
        <v>60</v>
      </c>
      <c r="D100" s="2">
        <f>SUM(Daily!D428:D432)</f>
        <v>63.6</v>
      </c>
      <c r="E100" s="48">
        <f t="shared" si="8"/>
        <v>63.43333333333333</v>
      </c>
      <c r="F100" s="2">
        <f t="shared" si="6"/>
        <v>1.9359178127642109</v>
      </c>
    </row>
    <row r="101" spans="1:6">
      <c r="A101" s="6" t="s">
        <v>250</v>
      </c>
      <c r="B101" s="2">
        <f>SUM(Daily!B434:B437)</f>
        <v>124.5</v>
      </c>
      <c r="C101" s="2">
        <f>SUM(Daily!C434:C437)</f>
        <v>129.30000000000001</v>
      </c>
      <c r="D101" s="2">
        <f>SUM(Daily!D434:D437)</f>
        <v>137.5</v>
      </c>
      <c r="E101" s="48">
        <f t="shared" si="8"/>
        <v>130.43333333333334</v>
      </c>
      <c r="F101" s="2">
        <f t="shared" si="6"/>
        <v>3.7953187539974085</v>
      </c>
    </row>
    <row r="104" spans="1:6">
      <c r="A104" s="11" t="s">
        <v>205</v>
      </c>
      <c r="B104" s="1" t="s">
        <v>67</v>
      </c>
      <c r="C104" s="1" t="s">
        <v>68</v>
      </c>
      <c r="D104" s="1" t="s">
        <v>69</v>
      </c>
      <c r="E104" s="47" t="s">
        <v>117</v>
      </c>
    </row>
    <row r="105" spans="1:6">
      <c r="A105" s="6" t="s">
        <v>324</v>
      </c>
      <c r="B105">
        <f>SUM(Daily!B439)</f>
        <v>0.6</v>
      </c>
      <c r="C105">
        <f>SUM(Daily!C439)</f>
        <v>1.2</v>
      </c>
      <c r="D105">
        <f>SUM(Daily!D439)</f>
        <v>1.2</v>
      </c>
      <c r="E105" s="48">
        <f t="shared" ref="E105:E116" si="9">AVERAGE(B105:D105)</f>
        <v>1</v>
      </c>
      <c r="F105" s="2">
        <f t="shared" si="6"/>
        <v>0.19999999999999993</v>
      </c>
    </row>
    <row r="106" spans="1:6">
      <c r="A106" s="6" t="s">
        <v>325</v>
      </c>
      <c r="B106">
        <f>SUM(Daily!B441:B442)</f>
        <v>29.5</v>
      </c>
      <c r="C106">
        <f>SUM(Daily!C441:C442)</f>
        <v>24</v>
      </c>
      <c r="D106">
        <f>SUM(Daily!D441:D442)</f>
        <v>25</v>
      </c>
      <c r="E106" s="48">
        <f t="shared" si="9"/>
        <v>26.166666666666668</v>
      </c>
      <c r="F106" s="2">
        <f t="shared" si="6"/>
        <v>1.6914819275153701</v>
      </c>
    </row>
    <row r="107" spans="1:6">
      <c r="A107" s="6" t="s">
        <v>326</v>
      </c>
      <c r="B107">
        <f>SUM(Daily!B444:B448)</f>
        <v>76.800000000000011</v>
      </c>
      <c r="C107">
        <f>SUM(Daily!C444:C448)</f>
        <v>88.5</v>
      </c>
      <c r="D107">
        <f>SUM(Daily!D444:D448)</f>
        <v>90.3</v>
      </c>
      <c r="E107" s="48">
        <f t="shared" si="9"/>
        <v>85.2</v>
      </c>
      <c r="F107" s="2">
        <f t="shared" si="6"/>
        <v>4.2320207938997614</v>
      </c>
    </row>
    <row r="108" spans="1:6">
      <c r="A108" s="6" t="s">
        <v>327</v>
      </c>
      <c r="B108">
        <f>SUM(Daily!B450:B461)</f>
        <v>87.699999999999989</v>
      </c>
      <c r="C108">
        <f>SUM(Daily!C450:C461)</f>
        <v>131.6</v>
      </c>
      <c r="D108">
        <f>SUM(Daily!D450:D461)</f>
        <v>131.79999999999998</v>
      </c>
      <c r="E108" s="48">
        <f t="shared" si="9"/>
        <v>117.03333333333332</v>
      </c>
      <c r="F108" s="2">
        <f t="shared" si="6"/>
        <v>14.666780302590052</v>
      </c>
    </row>
    <row r="109" spans="1:6">
      <c r="A109" s="6" t="s">
        <v>328</v>
      </c>
      <c r="B109">
        <f>SUM(Daily!B463:B469)</f>
        <v>75.699999999999989</v>
      </c>
      <c r="C109">
        <f>SUM(Daily!C463:C469)</f>
        <v>86.600000000000009</v>
      </c>
      <c r="D109">
        <f>SUM(Daily!D463:D469)</f>
        <v>85.5</v>
      </c>
      <c r="E109" s="48">
        <f t="shared" si="9"/>
        <v>82.600000000000009</v>
      </c>
      <c r="F109" s="2">
        <f t="shared" si="6"/>
        <v>3.4645827069552508</v>
      </c>
    </row>
    <row r="110" spans="1:6">
      <c r="A110" s="6" t="s">
        <v>329</v>
      </c>
      <c r="B110">
        <f>SUM(Daily!B471:B476)</f>
        <v>102.3</v>
      </c>
      <c r="C110">
        <f>SUM(Daily!C471:C476)</f>
        <v>85.5</v>
      </c>
      <c r="D110">
        <f>SUM(Daily!D471:D476)</f>
        <v>76</v>
      </c>
      <c r="E110" s="48">
        <f t="shared" si="9"/>
        <v>87.933333333333337</v>
      </c>
      <c r="F110" s="2">
        <f t="shared" si="6"/>
        <v>7.6890253680886582</v>
      </c>
    </row>
    <row r="111" spans="1:6">
      <c r="A111" s="6" t="s">
        <v>330</v>
      </c>
      <c r="B111">
        <f>SUM(Daily!B478:B481)</f>
        <v>62.6</v>
      </c>
      <c r="C111">
        <f>SUM(Daily!C478:C481)</f>
        <v>66.099999999999994</v>
      </c>
      <c r="D111">
        <f>SUM(Daily!D478:D481)</f>
        <v>65.2</v>
      </c>
      <c r="E111" s="48">
        <f t="shared" si="9"/>
        <v>64.633333333333326</v>
      </c>
      <c r="F111" s="2">
        <f t="shared" si="6"/>
        <v>1.0493384159131447</v>
      </c>
    </row>
    <row r="112" spans="1:6">
      <c r="A112" s="6" t="s">
        <v>331</v>
      </c>
      <c r="B112">
        <f>SUM(Daily!B483:B488)</f>
        <v>48.5</v>
      </c>
      <c r="C112">
        <f>SUM(Daily!C483:C488)</f>
        <v>53.400000000000006</v>
      </c>
      <c r="D112">
        <f>SUM(Daily!D483:D488)</f>
        <v>56.8</v>
      </c>
      <c r="E112" s="48">
        <f t="shared" si="9"/>
        <v>52.9</v>
      </c>
      <c r="F112" s="2">
        <f t="shared" si="6"/>
        <v>2.4090108620206201</v>
      </c>
    </row>
    <row r="113" spans="1:6">
      <c r="A113" s="6" t="s">
        <v>332</v>
      </c>
      <c r="B113">
        <f>SUM(Daily!B490)</f>
        <v>0.5</v>
      </c>
      <c r="C113">
        <f>SUM(Daily!C490)</f>
        <v>0.9</v>
      </c>
      <c r="D113">
        <f>SUM(Daily!D490)</f>
        <v>1</v>
      </c>
      <c r="E113" s="48">
        <f t="shared" si="9"/>
        <v>0.79999999999999993</v>
      </c>
      <c r="F113" s="2">
        <f t="shared" si="6"/>
        <v>0.15275252316519475</v>
      </c>
    </row>
    <row r="114" spans="1:6">
      <c r="A114" s="6" t="s">
        <v>333</v>
      </c>
      <c r="B114">
        <f>SUM(Daily!B492:B496)</f>
        <v>40.1</v>
      </c>
      <c r="C114">
        <f>SUM(Daily!C492:C496)</f>
        <v>30.7</v>
      </c>
      <c r="D114">
        <f>SUM(Daily!D492:D496)</f>
        <v>30.8</v>
      </c>
      <c r="E114" s="48">
        <f t="shared" si="9"/>
        <v>33.866666666666667</v>
      </c>
      <c r="F114" s="2">
        <f t="shared" si="6"/>
        <v>3.1168003536390576</v>
      </c>
    </row>
    <row r="115" spans="1:6">
      <c r="A115" s="26" t="s">
        <v>334</v>
      </c>
      <c r="B115">
        <f>SUM(Daily!B498:B503)</f>
        <v>22.099999999999998</v>
      </c>
      <c r="C115">
        <f>SUM(Daily!C498:C503)</f>
        <v>28.5</v>
      </c>
      <c r="D115">
        <f>SUM(Daily!D498:D503)</f>
        <v>25.499999999999996</v>
      </c>
      <c r="E115" s="48">
        <f t="shared" si="9"/>
        <v>25.366666666666664</v>
      </c>
      <c r="F115" s="2">
        <f t="shared" si="6"/>
        <v>1.8487232831816063</v>
      </c>
    </row>
    <row r="116" spans="1:6">
      <c r="A116" s="6" t="s">
        <v>335</v>
      </c>
      <c r="B116">
        <f>SUM(Daily!B505)</f>
        <v>1.8</v>
      </c>
      <c r="C116">
        <f>SUM(Daily!C505)</f>
        <v>1.5</v>
      </c>
      <c r="D116">
        <f>SUM(Daily!D505)</f>
        <v>0.2</v>
      </c>
      <c r="E116" s="48">
        <f t="shared" si="9"/>
        <v>1.1666666666666667</v>
      </c>
      <c r="F116" s="2">
        <f t="shared" si="6"/>
        <v>0.49103066208854129</v>
      </c>
    </row>
    <row r="119" spans="1:6">
      <c r="A119" s="11" t="s">
        <v>205</v>
      </c>
      <c r="B119" s="1" t="s">
        <v>67</v>
      </c>
      <c r="C119" s="1" t="s">
        <v>68</v>
      </c>
      <c r="D119" s="1" t="s">
        <v>69</v>
      </c>
      <c r="E119" s="47" t="s">
        <v>117</v>
      </c>
    </row>
    <row r="120" spans="1:6">
      <c r="A120" s="26" t="s">
        <v>396</v>
      </c>
      <c r="B120" s="37">
        <f>SUM(Daily!B507)</f>
        <v>18</v>
      </c>
      <c r="C120" s="37">
        <f>SUM(Daily!C507)</f>
        <v>13</v>
      </c>
      <c r="D120" s="37">
        <f>SUM(Daily!D507)</f>
        <v>14.5</v>
      </c>
      <c r="E120" s="48">
        <f>AVERAGE(B120:D120)</f>
        <v>15.166666666666666</v>
      </c>
      <c r="F120" s="2">
        <f t="shared" si="6"/>
        <v>1.4813657362192629</v>
      </c>
    </row>
    <row r="121" spans="1:6">
      <c r="A121" s="26" t="s">
        <v>397</v>
      </c>
      <c r="B121" s="37">
        <f>SUM(Daily!B509)</f>
        <v>14</v>
      </c>
      <c r="C121" s="37">
        <f>SUM(Daily!C509)</f>
        <v>12</v>
      </c>
      <c r="D121" s="37">
        <f>SUM(Daily!D509)</f>
        <v>10</v>
      </c>
      <c r="E121" s="48">
        <f>AVERAGE(B121:D121)</f>
        <v>12</v>
      </c>
      <c r="F121" s="2">
        <f t="shared" si="6"/>
        <v>1.1547005383792517</v>
      </c>
    </row>
    <row r="122" spans="1:6">
      <c r="A122" s="26" t="s">
        <v>398</v>
      </c>
      <c r="B122" s="37">
        <f>SUM(Daily!B511:B516)</f>
        <v>58.6</v>
      </c>
      <c r="C122" s="37">
        <f>SUM(Daily!C511:C516)</f>
        <v>61.2</v>
      </c>
      <c r="D122" s="37">
        <f>SUM(Daily!D511:D516)</f>
        <v>56.7</v>
      </c>
      <c r="E122" s="48">
        <f>AVERAGE(B122:D122)</f>
        <v>58.833333333333336</v>
      </c>
      <c r="F122" s="2">
        <f t="shared" si="6"/>
        <v>1.3042665031009235</v>
      </c>
    </row>
    <row r="123" spans="1:6">
      <c r="A123" s="26" t="s">
        <v>399</v>
      </c>
      <c r="B123" s="37">
        <f>SUM(Daily!B518:B522)</f>
        <v>42.800000000000004</v>
      </c>
      <c r="C123" s="37">
        <f>SUM(Daily!C518:C522)</f>
        <v>53.1</v>
      </c>
      <c r="D123" s="37">
        <f>SUM(Daily!D518:D522)</f>
        <v>49.699999999999996</v>
      </c>
      <c r="E123" s="48">
        <f t="shared" ref="E123:E130" si="10">AVERAGE(B123:D123)</f>
        <v>48.533333333333331</v>
      </c>
      <c r="F123" s="2">
        <f t="shared" si="6"/>
        <v>3.0300348366167515</v>
      </c>
    </row>
    <row r="124" spans="1:6">
      <c r="A124" s="26" t="s">
        <v>400</v>
      </c>
      <c r="B124" s="37">
        <f>SUM(Daily!B524:B526)</f>
        <v>91.5</v>
      </c>
      <c r="C124" s="37">
        <f>SUM(Daily!C524:C526)</f>
        <v>84</v>
      </c>
      <c r="D124" s="37">
        <f>SUM(Daily!D524:D526)</f>
        <v>92</v>
      </c>
      <c r="E124" s="48">
        <f t="shared" si="10"/>
        <v>89.166666666666671</v>
      </c>
      <c r="F124" s="2">
        <f t="shared" si="6"/>
        <v>2.5873624493766711</v>
      </c>
    </row>
    <row r="125" spans="1:6">
      <c r="A125" s="26" t="s">
        <v>401</v>
      </c>
      <c r="B125" s="37">
        <f>SUM(Daily!B528:B535)</f>
        <v>127.5</v>
      </c>
      <c r="C125" s="37">
        <f>SUM(Daily!C528:C535)</f>
        <v>167.2</v>
      </c>
      <c r="D125" s="37">
        <f>SUM(Daily!D528:D535)</f>
        <v>167.70000000000002</v>
      </c>
      <c r="E125" s="48">
        <f t="shared" si="10"/>
        <v>154.13333333333333</v>
      </c>
      <c r="F125" s="2">
        <f t="shared" si="6"/>
        <v>13.317448871478588</v>
      </c>
    </row>
    <row r="126" spans="1:6">
      <c r="A126" s="26" t="s">
        <v>402</v>
      </c>
      <c r="B126" s="37">
        <f>SUM(Daily!B537:B544)</f>
        <v>75.8</v>
      </c>
      <c r="C126" s="37">
        <f>SUM(Daily!C537:C544)</f>
        <v>89.100000000000009</v>
      </c>
      <c r="D126" s="37">
        <f>SUM(Daily!D537:D544)</f>
        <v>90.7</v>
      </c>
      <c r="E126" s="48">
        <f>AVERAGE(B126:D126)</f>
        <v>85.2</v>
      </c>
      <c r="F126" s="2">
        <f t="shared" si="6"/>
        <v>4.7226405043506503</v>
      </c>
    </row>
    <row r="127" spans="1:6">
      <c r="A127" s="26" t="s">
        <v>403</v>
      </c>
      <c r="B127" s="37">
        <f>SUM(Daily!B546:B553)</f>
        <v>95.2</v>
      </c>
      <c r="C127" s="37">
        <f>SUM(Daily!C546:C553)</f>
        <v>108.6</v>
      </c>
      <c r="D127" s="37">
        <f>SUM(Daily!D546:D553)</f>
        <v>110.5</v>
      </c>
      <c r="E127" s="48">
        <f t="shared" si="10"/>
        <v>104.76666666666667</v>
      </c>
      <c r="F127" s="2">
        <f t="shared" si="6"/>
        <v>4.8146766361938687</v>
      </c>
    </row>
    <row r="128" spans="1:6">
      <c r="A128" s="26" t="s">
        <v>404</v>
      </c>
      <c r="B128" s="37">
        <f>SUM(Daily!B555:B563)</f>
        <v>102.19999999999999</v>
      </c>
      <c r="C128" s="37">
        <f>SUM(Daily!C555:C563)</f>
        <v>107.19999999999999</v>
      </c>
      <c r="D128" s="37">
        <f>SUM(Daily!D555:D563)</f>
        <v>99</v>
      </c>
      <c r="E128" s="48">
        <f t="shared" si="10"/>
        <v>102.8</v>
      </c>
      <c r="F128" s="2">
        <f t="shared" si="6"/>
        <v>2.386070689089768</v>
      </c>
    </row>
    <row r="129" spans="1:6">
      <c r="A129" s="26" t="s">
        <v>405</v>
      </c>
      <c r="B129" s="37">
        <f>SUM(Daily!B565:B572)</f>
        <v>139.4</v>
      </c>
      <c r="C129" s="37">
        <f>SUM(Daily!C565:C572)</f>
        <v>128.1</v>
      </c>
      <c r="D129" s="37">
        <f>SUM(Daily!D565:D572)</f>
        <v>122.30000000000001</v>
      </c>
      <c r="E129" s="48">
        <f t="shared" si="10"/>
        <v>129.93333333333334</v>
      </c>
      <c r="F129" s="2">
        <f t="shared" si="6"/>
        <v>5.0207347846483366</v>
      </c>
    </row>
    <row r="130" spans="1:6">
      <c r="A130" s="26" t="s">
        <v>406</v>
      </c>
      <c r="B130" s="37">
        <f>SUM(Daily!B574:B579)</f>
        <v>139.5</v>
      </c>
      <c r="C130" s="37">
        <f>SUM(Daily!C574:C579)</f>
        <v>170.3</v>
      </c>
      <c r="D130" s="37">
        <f>SUM(Daily!D574:D579)</f>
        <v>162.9</v>
      </c>
      <c r="E130" s="48">
        <f t="shared" si="10"/>
        <v>157.56666666666669</v>
      </c>
      <c r="F130" s="2">
        <f t="shared" si="6"/>
        <v>9.2824805113958906</v>
      </c>
    </row>
    <row r="131" spans="1:6">
      <c r="A131" s="26" t="s">
        <v>407</v>
      </c>
      <c r="B131" s="37">
        <f>SUM(Daily!B581)</f>
        <v>45</v>
      </c>
      <c r="C131" s="37">
        <f>SUM(Daily!C581)</f>
        <v>52</v>
      </c>
      <c r="D131" s="37">
        <f>SUM(Daily!D581)</f>
        <v>56</v>
      </c>
      <c r="E131" s="48">
        <f>AVERAGE(B131:D131)</f>
        <v>51</v>
      </c>
      <c r="F131" s="2">
        <f>STDEV(B131,C131,D131)/SQRT(3)</f>
        <v>3.2145502536643185</v>
      </c>
    </row>
    <row r="134" spans="1:6">
      <c r="A134" s="11" t="s">
        <v>205</v>
      </c>
      <c r="B134" s="1" t="s">
        <v>67</v>
      </c>
      <c r="C134" s="1" t="s">
        <v>68</v>
      </c>
      <c r="D134" s="1" t="s">
        <v>69</v>
      </c>
      <c r="E134" s="49" t="s">
        <v>440</v>
      </c>
    </row>
    <row r="135" spans="1:6">
      <c r="A135" s="31" t="s">
        <v>411</v>
      </c>
      <c r="B135" s="2">
        <v>0</v>
      </c>
      <c r="C135" s="2">
        <v>1</v>
      </c>
      <c r="D135" s="2">
        <v>2</v>
      </c>
      <c r="E135" s="48">
        <f>AVERAGE(B135:D135)</f>
        <v>1</v>
      </c>
      <c r="F135" s="2">
        <f t="shared" ref="F135:F140" si="11">STDEV(B135,C135,D135)/SQRT(3)</f>
        <v>0.57735026918962584</v>
      </c>
    </row>
    <row r="136" spans="1:6">
      <c r="A136" s="31" t="s">
        <v>412</v>
      </c>
      <c r="B136" s="2">
        <f>SUM(Daily!B583:B584)</f>
        <v>2.2999999999999998</v>
      </c>
      <c r="C136" s="2">
        <f>SUM(Daily!C583:C584)</f>
        <v>3.2</v>
      </c>
      <c r="D136" s="2">
        <f>SUM(Daily!D583:D584)</f>
        <v>4.9000000000000004</v>
      </c>
      <c r="E136" s="48">
        <f t="shared" ref="E136:E142" si="12">AVERAGE(B136:D136)</f>
        <v>3.4666666666666668</v>
      </c>
      <c r="F136" s="2">
        <f t="shared" si="11"/>
        <v>0.76230644173528539</v>
      </c>
    </row>
    <row r="137" spans="1:6">
      <c r="A137" s="31" t="s">
        <v>413</v>
      </c>
      <c r="B137" s="2">
        <v>0</v>
      </c>
      <c r="C137" s="2">
        <v>1</v>
      </c>
      <c r="D137" s="2">
        <v>2</v>
      </c>
      <c r="E137" s="48">
        <f t="shared" si="12"/>
        <v>1</v>
      </c>
      <c r="F137" s="2">
        <f t="shared" si="11"/>
        <v>0.57735026918962584</v>
      </c>
    </row>
    <row r="138" spans="1:6">
      <c r="A138" s="31" t="s">
        <v>414</v>
      </c>
      <c r="B138" s="2">
        <f>SUM(Daily!B586:B595)</f>
        <v>183.60000000000002</v>
      </c>
      <c r="C138" s="2">
        <f>SUM(Daily!C586:C595)</f>
        <v>161.6</v>
      </c>
      <c r="D138" s="2">
        <f>SUM(Daily!D586:D595)</f>
        <v>157.1</v>
      </c>
      <c r="E138" s="48">
        <f t="shared" si="12"/>
        <v>167.43333333333337</v>
      </c>
      <c r="F138" s="2">
        <f t="shared" si="11"/>
        <v>8.1870493938767677</v>
      </c>
    </row>
    <row r="139" spans="1:6">
      <c r="A139" s="31" t="s">
        <v>415</v>
      </c>
      <c r="B139" s="2">
        <f>SUM(Daily!B597:B608)</f>
        <v>181.3</v>
      </c>
      <c r="C139" s="2">
        <f>SUM(Daily!C597:C608)</f>
        <v>176.9</v>
      </c>
      <c r="D139" s="2">
        <f>SUM(Daily!D597:D608)</f>
        <v>190.20000000000002</v>
      </c>
      <c r="E139" s="48">
        <f t="shared" si="12"/>
        <v>182.80000000000004</v>
      </c>
      <c r="F139" s="2">
        <f t="shared" si="11"/>
        <v>3.9119475115769844</v>
      </c>
    </row>
    <row r="140" spans="1:6">
      <c r="A140" s="31" t="s">
        <v>416</v>
      </c>
      <c r="B140" s="2">
        <f>SUM(Daily!B610:B616)</f>
        <v>97.5</v>
      </c>
      <c r="C140" s="2">
        <f>SUM(Daily!C610:C616)</f>
        <v>95.1</v>
      </c>
      <c r="D140" s="2">
        <f>SUM(Daily!D610:D616)</f>
        <v>93.700000000000017</v>
      </c>
      <c r="E140" s="48">
        <f t="shared" si="12"/>
        <v>95.433333333333337</v>
      </c>
      <c r="F140" s="2">
        <f t="shared" si="11"/>
        <v>1.109554465139545</v>
      </c>
    </row>
    <row r="141" spans="1:6">
      <c r="A141" s="31" t="s">
        <v>417</v>
      </c>
      <c r="B141" s="2">
        <f>SUM(Daily!B619:B630)</f>
        <v>83.3</v>
      </c>
      <c r="C141" s="2">
        <f>SUM(Daily!C619:C630)</f>
        <v>95.399999999999991</v>
      </c>
      <c r="D141" s="2">
        <f>SUM(Daily!D619:D630)</f>
        <v>92.7</v>
      </c>
      <c r="E141" s="48">
        <f t="shared" si="12"/>
        <v>90.466666666666654</v>
      </c>
      <c r="F141" s="2">
        <f t="shared" ref="F141:F146" si="13">STDEV(B141:D141)/SQRT(3)</f>
        <v>3.6671211839503988</v>
      </c>
    </row>
    <row r="142" spans="1:6">
      <c r="A142" s="31" t="s">
        <v>418</v>
      </c>
      <c r="B142" s="2">
        <f>SUM(Daily!B632:B640)</f>
        <v>52.4</v>
      </c>
      <c r="C142" s="2">
        <f>SUM(Daily!C632:C640)</f>
        <v>55.7</v>
      </c>
      <c r="D142" s="2">
        <f>SUM(Daily!D632:D640)</f>
        <v>60.5</v>
      </c>
      <c r="E142" s="48">
        <f t="shared" si="12"/>
        <v>56.199999999999996</v>
      </c>
      <c r="F142" s="2">
        <f t="shared" si="13"/>
        <v>2.3515952032609695</v>
      </c>
    </row>
    <row r="143" spans="1:6">
      <c r="A143" s="31" t="s">
        <v>419</v>
      </c>
      <c r="B143">
        <f>SUM(Daily!B642:B644)</f>
        <v>16.2</v>
      </c>
      <c r="C143">
        <f>SUM(Daily!C642:C644)</f>
        <v>13.3</v>
      </c>
      <c r="D143">
        <f>SUM(Daily!D642:D644)</f>
        <v>9.1</v>
      </c>
      <c r="E143" s="48">
        <f>AVERAGE(B143:D143)</f>
        <v>12.866666666666667</v>
      </c>
      <c r="F143" s="2">
        <f t="shared" si="13"/>
        <v>2.0610137742814265</v>
      </c>
    </row>
    <row r="144" spans="1:6">
      <c r="A144" s="31" t="s">
        <v>420</v>
      </c>
      <c r="B144">
        <f>SUM(Daily!B647:B655)</f>
        <v>69.599999999999994</v>
      </c>
      <c r="C144">
        <f>SUM(Daily!C647:C655)</f>
        <v>71.5</v>
      </c>
      <c r="D144">
        <f>SUM(Daily!D647:D655)</f>
        <v>61.8</v>
      </c>
      <c r="E144" s="48">
        <f>AVERAGE(B144:D144)</f>
        <v>67.633333333333326</v>
      </c>
      <c r="F144" s="2">
        <f t="shared" si="13"/>
        <v>2.9677900494775202</v>
      </c>
    </row>
    <row r="145" spans="1:6">
      <c r="A145" s="31" t="s">
        <v>421</v>
      </c>
      <c r="B145">
        <f>SUM(Daily!B658:B667)</f>
        <v>78.099999999999994</v>
      </c>
      <c r="C145">
        <f>SUM(Daily!C658:C667)</f>
        <v>71</v>
      </c>
      <c r="D145">
        <f>SUM(Daily!D658:D667)</f>
        <v>69.5</v>
      </c>
      <c r="E145" s="48">
        <f>AVERAGE(B145:D145)</f>
        <v>72.86666666666666</v>
      </c>
      <c r="F145" s="2">
        <f t="shared" si="13"/>
        <v>2.6522527112710121</v>
      </c>
    </row>
    <row r="146" spans="1:6">
      <c r="A146" s="31" t="s">
        <v>422</v>
      </c>
      <c r="B146">
        <f>SUM(Daily!B669:B671)</f>
        <v>39</v>
      </c>
      <c r="C146">
        <f>SUM(Daily!C669:C671)</f>
        <v>39.200000000000003</v>
      </c>
      <c r="D146">
        <f>SUM(Daily!D669:D671)</f>
        <v>28</v>
      </c>
      <c r="E146" s="48">
        <f>AVERAGE(B146:D146)</f>
        <v>35.4</v>
      </c>
      <c r="F146" s="2">
        <f t="shared" si="13"/>
        <v>3.7004504230341184</v>
      </c>
    </row>
    <row r="147" spans="1:6">
      <c r="A147" s="31"/>
    </row>
    <row r="148" spans="1:6">
      <c r="A148" s="31"/>
    </row>
    <row r="149" spans="1:6">
      <c r="A149" s="11" t="s">
        <v>205</v>
      </c>
      <c r="B149" s="1" t="s">
        <v>67</v>
      </c>
      <c r="C149" s="1" t="s">
        <v>68</v>
      </c>
      <c r="D149" s="1" t="s">
        <v>69</v>
      </c>
      <c r="E149" s="49" t="s">
        <v>440</v>
      </c>
    </row>
    <row r="150" spans="1:6">
      <c r="A150" s="31" t="s">
        <v>445</v>
      </c>
      <c r="B150" s="2">
        <f>SUM(Daily!B673:B677)</f>
        <v>24.999999999999996</v>
      </c>
      <c r="C150" s="2">
        <f>SUM(Daily!C673:C677)</f>
        <v>25.099999999999998</v>
      </c>
      <c r="D150" s="2">
        <f>SUM(Daily!D673:D677)</f>
        <v>22.6</v>
      </c>
      <c r="E150" s="48">
        <f t="shared" ref="E150:E161" si="14">AVERAGE(B150:D150)</f>
        <v>24.233333333333331</v>
      </c>
      <c r="F150" s="2">
        <f t="shared" ref="F150:F161" si="15">STDEV(B150,C150,D150)/SQRT(3)</f>
        <v>0.81717671147541615</v>
      </c>
    </row>
    <row r="151" spans="1:6">
      <c r="A151" s="31" t="s">
        <v>447</v>
      </c>
      <c r="B151">
        <v>0</v>
      </c>
      <c r="C151">
        <v>0</v>
      </c>
      <c r="D151">
        <v>0</v>
      </c>
      <c r="E151" s="48">
        <f t="shared" si="14"/>
        <v>0</v>
      </c>
      <c r="F151" s="2">
        <f t="shared" si="15"/>
        <v>0</v>
      </c>
    </row>
    <row r="152" spans="1:6">
      <c r="A152" s="31" t="s">
        <v>448</v>
      </c>
      <c r="B152">
        <f>SUM(Daily!B679:B682)</f>
        <v>77.2</v>
      </c>
      <c r="C152">
        <f>SUM(Daily!C679:C682)</f>
        <v>54.8</v>
      </c>
      <c r="D152">
        <f>SUM(Daily!D679:D682)</f>
        <v>52.5</v>
      </c>
      <c r="E152" s="48">
        <f t="shared" si="14"/>
        <v>61.5</v>
      </c>
      <c r="F152" s="2">
        <f t="shared" si="15"/>
        <v>7.8780285181848138</v>
      </c>
    </row>
    <row r="153" spans="1:6">
      <c r="A153" s="31" t="s">
        <v>449</v>
      </c>
      <c r="B153">
        <f>SUM(Daily!B684:B698)</f>
        <v>172.70000000000002</v>
      </c>
      <c r="C153">
        <f>SUM(Daily!C684:C698)</f>
        <v>159.5</v>
      </c>
      <c r="D153">
        <f>SUM(Daily!D684:D698)</f>
        <v>152.19999999999999</v>
      </c>
      <c r="E153" s="48">
        <f t="shared" si="14"/>
        <v>161.46666666666667</v>
      </c>
      <c r="F153" s="2">
        <f t="shared" si="15"/>
        <v>5.9989813950184816</v>
      </c>
    </row>
    <row r="154" spans="1:6">
      <c r="A154" s="31" t="s">
        <v>450</v>
      </c>
      <c r="B154">
        <f>SUM(Daily!B700:B704)</f>
        <v>42.5</v>
      </c>
      <c r="C154">
        <f>SUM(Daily!C700:C704)</f>
        <v>35.1</v>
      </c>
      <c r="D154">
        <f>SUM(Daily!D700:D704)</f>
        <v>35.200000000000003</v>
      </c>
      <c r="E154" s="48">
        <f t="shared" si="14"/>
        <v>37.6</v>
      </c>
      <c r="F154" s="2">
        <f t="shared" si="15"/>
        <v>2.4501700621249398</v>
      </c>
    </row>
    <row r="155" spans="1:6">
      <c r="A155" s="31" t="s">
        <v>451</v>
      </c>
      <c r="B155">
        <f>SUM(Daily!B706:B712)</f>
        <v>64.3</v>
      </c>
      <c r="C155">
        <f>SUM(Daily!C706:C712)</f>
        <v>78.900000000000006</v>
      </c>
      <c r="D155">
        <f>SUM(Daily!D706:D712)</f>
        <v>81.5</v>
      </c>
      <c r="E155" s="48">
        <f t="shared" si="14"/>
        <v>74.899999999999991</v>
      </c>
      <c r="F155" s="2">
        <f t="shared" si="15"/>
        <v>5.3528808443055826</v>
      </c>
    </row>
    <row r="156" spans="1:6">
      <c r="A156" s="31" t="s">
        <v>452</v>
      </c>
      <c r="B156">
        <f>SUM(Daily!B714:B721)</f>
        <v>91.3</v>
      </c>
      <c r="C156">
        <f>SUM(Daily!C714:C721)</f>
        <v>97</v>
      </c>
      <c r="D156">
        <f>SUM(Daily!D714:D721)</f>
        <v>97.1</v>
      </c>
      <c r="E156" s="48">
        <f t="shared" si="14"/>
        <v>95.133333333333326</v>
      </c>
      <c r="F156" s="2">
        <f t="shared" si="15"/>
        <v>1.9168840456439835</v>
      </c>
    </row>
    <row r="157" spans="1:6">
      <c r="A157" s="31" t="s">
        <v>453</v>
      </c>
      <c r="B157">
        <f>SUM(Daily!B723:B725)</f>
        <v>42.5</v>
      </c>
      <c r="C157">
        <f>SUM(Daily!C723:C725)</f>
        <v>48.9</v>
      </c>
      <c r="D157">
        <f>SUM(Daily!D723:D725)</f>
        <v>38.799999999999997</v>
      </c>
      <c r="E157" s="48">
        <f t="shared" si="14"/>
        <v>43.4</v>
      </c>
      <c r="F157" s="2">
        <f t="shared" si="15"/>
        <v>2.9501412395567326</v>
      </c>
    </row>
    <row r="158" spans="1:6">
      <c r="A158" s="31" t="s">
        <v>454</v>
      </c>
      <c r="B158">
        <f>SUM(Daily!B727:B730)</f>
        <v>19.8</v>
      </c>
      <c r="C158">
        <f>SUM(Daily!C727:C730)</f>
        <v>24.5</v>
      </c>
      <c r="D158">
        <f>SUM(Daily!D727:D730)</f>
        <v>25.999999999999996</v>
      </c>
      <c r="E158" s="48">
        <f t="shared" si="14"/>
        <v>23.433333333333334</v>
      </c>
      <c r="F158" s="2">
        <f t="shared" si="15"/>
        <v>1.8675593103775285</v>
      </c>
    </row>
    <row r="159" spans="1:6">
      <c r="A159" s="31" t="s">
        <v>455</v>
      </c>
      <c r="B159">
        <f>SUM(Daily!B732:B735)</f>
        <v>40.599999999999994</v>
      </c>
      <c r="C159">
        <f>SUM(Daily!C732:C735)</f>
        <v>29.3</v>
      </c>
      <c r="D159">
        <f>SUM(Daily!D732:D735)</f>
        <v>27.9</v>
      </c>
      <c r="E159" s="48">
        <f t="shared" si="14"/>
        <v>32.599999999999994</v>
      </c>
      <c r="F159" s="2">
        <f t="shared" si="15"/>
        <v>4.0203648258999349</v>
      </c>
    </row>
    <row r="160" spans="1:6">
      <c r="A160" s="31" t="s">
        <v>456</v>
      </c>
      <c r="B160">
        <f>SUM(Daily!B737:B739)</f>
        <v>107.6</v>
      </c>
      <c r="C160">
        <f>SUM(Daily!C737:C739)</f>
        <v>93.8</v>
      </c>
      <c r="D160">
        <f>SUM(Daily!D737:D739)</f>
        <v>89.399999999999991</v>
      </c>
      <c r="E160" s="48">
        <f t="shared" si="14"/>
        <v>96.933333333333323</v>
      </c>
      <c r="F160" s="2">
        <f t="shared" si="15"/>
        <v>5.4824974033534923</v>
      </c>
    </row>
    <row r="161" spans="1:6">
      <c r="A161" s="31" t="s">
        <v>446</v>
      </c>
      <c r="B161">
        <f>SUM(Daily!B741:B742)</f>
        <v>18</v>
      </c>
      <c r="C161">
        <f>SUM(Daily!C741:C742)</f>
        <v>16</v>
      </c>
      <c r="D161">
        <f>SUM(Daily!D741:D742)</f>
        <v>15.1</v>
      </c>
      <c r="E161" s="48">
        <f t="shared" si="14"/>
        <v>16.366666666666667</v>
      </c>
      <c r="F161" s="2">
        <f t="shared" si="15"/>
        <v>0.85699734214549617</v>
      </c>
    </row>
    <row r="163" spans="1:6">
      <c r="A163" s="11" t="s">
        <v>205</v>
      </c>
      <c r="B163" s="1" t="s">
        <v>67</v>
      </c>
      <c r="C163" s="1" t="s">
        <v>68</v>
      </c>
      <c r="D163" s="1" t="s">
        <v>69</v>
      </c>
      <c r="E163" s="49" t="s">
        <v>440</v>
      </c>
    </row>
    <row r="164" spans="1:6">
      <c r="A164" s="31" t="s">
        <v>459</v>
      </c>
      <c r="B164">
        <f>SUM(Daily!B743)</f>
        <v>0</v>
      </c>
      <c r="C164">
        <f>SUM(Daily!C743)</f>
        <v>0</v>
      </c>
      <c r="D164">
        <f>SUM(Daily!D743)</f>
        <v>0</v>
      </c>
      <c r="E164" s="48">
        <f>AVERAGE(B164:D164)</f>
        <v>0</v>
      </c>
      <c r="F164" s="2">
        <f>STDEV(B164,C164,D164)/SQRT(3)</f>
        <v>0</v>
      </c>
    </row>
    <row r="165" spans="1:6">
      <c r="A165" s="31" t="s">
        <v>460</v>
      </c>
      <c r="B165">
        <f>SUM(Daily!B744:B747)</f>
        <v>26.5</v>
      </c>
      <c r="C165">
        <f>SUM(Daily!C744:C747)</f>
        <v>24</v>
      </c>
      <c r="D165">
        <f>SUM(Daily!D744:D747)</f>
        <v>26.5</v>
      </c>
      <c r="E165" s="48">
        <f t="shared" ref="E165:E175" si="16">AVERAGE(B165:D165)</f>
        <v>25.666666666666668</v>
      </c>
      <c r="F165" s="2">
        <f t="shared" ref="F165:F175" si="17">STDEV(B165,C165,D165)/SQRT(3)</f>
        <v>0.83333333333333337</v>
      </c>
    </row>
    <row r="166" spans="1:6">
      <c r="A166" s="31" t="s">
        <v>462</v>
      </c>
      <c r="B166">
        <f>SUM(Daily!B749:B750)</f>
        <v>19.399999999999999</v>
      </c>
      <c r="C166">
        <f>SUM(Daily!C749:C750)</f>
        <v>14.5</v>
      </c>
      <c r="D166">
        <f>SUM(Daily!D749:D750)</f>
        <v>15</v>
      </c>
      <c r="E166" s="48">
        <f t="shared" si="16"/>
        <v>16.3</v>
      </c>
      <c r="F166" s="2">
        <f t="shared" si="17"/>
        <v>1.5567059238447412</v>
      </c>
    </row>
    <row r="167" spans="1:6">
      <c r="A167" s="31" t="s">
        <v>464</v>
      </c>
      <c r="B167">
        <f>SUM(Daily!B752:B753)</f>
        <v>3.8</v>
      </c>
      <c r="C167">
        <f>SUM(Daily!C752:C753)</f>
        <v>3.7</v>
      </c>
      <c r="D167">
        <f>SUM(Daily!D752:D753)</f>
        <v>0.9</v>
      </c>
      <c r="E167" s="48">
        <f t="shared" si="16"/>
        <v>2.8000000000000003</v>
      </c>
      <c r="F167" s="2">
        <f t="shared" si="17"/>
        <v>0.95043849529221702</v>
      </c>
    </row>
    <row r="168" spans="1:6">
      <c r="A168" s="31" t="s">
        <v>465</v>
      </c>
      <c r="B168">
        <f>SUM(Daily!B755:B761)</f>
        <v>71.099999999999994</v>
      </c>
      <c r="C168">
        <f>SUM(Daily!C755:C761)</f>
        <v>63.999999999999993</v>
      </c>
      <c r="D168">
        <f>SUM(Daily!D755:D761)</f>
        <v>73.599999999999994</v>
      </c>
      <c r="E168" s="48">
        <f t="shared" si="16"/>
        <v>69.566666666666663</v>
      </c>
      <c r="F168" s="2">
        <f t="shared" si="17"/>
        <v>2.8753743717606204</v>
      </c>
    </row>
    <row r="169" spans="1:6">
      <c r="A169" s="31" t="s">
        <v>466</v>
      </c>
      <c r="B169">
        <f>SUM(Daily!B763:B764)</f>
        <v>40</v>
      </c>
      <c r="C169">
        <f>SUM(Daily!C763:C764)</f>
        <v>47.5</v>
      </c>
      <c r="D169">
        <f>SUM(Daily!D763:D764)</f>
        <v>52.5</v>
      </c>
      <c r="E169" s="48">
        <f t="shared" si="16"/>
        <v>46.666666666666664</v>
      </c>
      <c r="F169" s="2">
        <f t="shared" si="17"/>
        <v>3.6324157862839019</v>
      </c>
    </row>
    <row r="170" spans="1:6">
      <c r="A170" s="31" t="s">
        <v>467</v>
      </c>
      <c r="B170">
        <f>SUM(Daily!B766)</f>
        <v>9</v>
      </c>
      <c r="C170">
        <f>SUM(Daily!C766)</f>
        <v>9</v>
      </c>
      <c r="D170">
        <f>SUM(Daily!D766)</f>
        <v>10.5</v>
      </c>
      <c r="E170" s="48">
        <f t="shared" si="16"/>
        <v>9.5</v>
      </c>
      <c r="F170" s="2">
        <f t="shared" si="17"/>
        <v>0.5</v>
      </c>
    </row>
    <row r="171" spans="1:6">
      <c r="A171" s="31" t="s">
        <v>468</v>
      </c>
      <c r="B171">
        <f>SUM(Daily!B768:B770)</f>
        <v>40.4</v>
      </c>
      <c r="C171">
        <f>SUM(Daily!C768:C770)</f>
        <v>37.4</v>
      </c>
      <c r="D171">
        <f>SUM(Daily!D768:D770)</f>
        <v>34</v>
      </c>
      <c r="E171" s="48">
        <f t="shared" si="16"/>
        <v>37.266666666666666</v>
      </c>
      <c r="F171" s="2">
        <f t="shared" si="17"/>
        <v>1.8487232831816061</v>
      </c>
    </row>
    <row r="172" spans="1:6">
      <c r="A172" s="31" t="s">
        <v>469</v>
      </c>
      <c r="B172">
        <f>SUM(Daily!B772:B774)</f>
        <v>37.299999999999997</v>
      </c>
      <c r="C172">
        <f>SUM(Daily!C772:C774)</f>
        <v>33.4</v>
      </c>
      <c r="D172">
        <f>SUM(Daily!D772:D774)</f>
        <v>37.4</v>
      </c>
      <c r="E172" s="48">
        <f t="shared" si="16"/>
        <v>36.033333333333331</v>
      </c>
      <c r="F172" s="2">
        <f t="shared" si="17"/>
        <v>1.3169830843425605</v>
      </c>
    </row>
    <row r="173" spans="1:6">
      <c r="A173" s="31" t="s">
        <v>470</v>
      </c>
      <c r="B173">
        <f>SUM(Daily!B776:B782)</f>
        <v>58.1</v>
      </c>
      <c r="C173">
        <f>SUM(Daily!C776:C782)</f>
        <v>61.3</v>
      </c>
      <c r="D173">
        <f>SUM(Daily!D776:D782)</f>
        <v>72.900000000000006</v>
      </c>
      <c r="E173" s="48">
        <f t="shared" si="16"/>
        <v>64.100000000000009</v>
      </c>
      <c r="F173" s="2">
        <f t="shared" si="17"/>
        <v>4.4959240800232996</v>
      </c>
    </row>
    <row r="174" spans="1:6">
      <c r="A174" s="31" t="s">
        <v>471</v>
      </c>
      <c r="B174">
        <f>SUM(Daily!B784)</f>
        <v>65</v>
      </c>
      <c r="C174">
        <f>SUM(Daily!C784)</f>
        <v>72</v>
      </c>
      <c r="D174">
        <f>SUM(Daily!D784)</f>
        <v>67</v>
      </c>
      <c r="E174" s="48">
        <f t="shared" si="16"/>
        <v>68</v>
      </c>
      <c r="F174" s="2">
        <f t="shared" si="17"/>
        <v>2.0816659994661326</v>
      </c>
    </row>
    <row r="175" spans="1:6">
      <c r="A175" s="31" t="s">
        <v>472</v>
      </c>
      <c r="B175">
        <f>SUM(Daily!B786:B787)</f>
        <v>21.1</v>
      </c>
      <c r="C175">
        <f>SUM(Daily!C786:C787)</f>
        <v>25.2</v>
      </c>
      <c r="D175">
        <f>SUM(Daily!D786:D787)</f>
        <v>24.1</v>
      </c>
      <c r="E175" s="48">
        <f t="shared" si="16"/>
        <v>23.466666666666669</v>
      </c>
      <c r="F175" s="2">
        <f t="shared" si="17"/>
        <v>1.2251983966326065</v>
      </c>
    </row>
    <row r="180" spans="1:6">
      <c r="A180" s="11" t="s">
        <v>205</v>
      </c>
      <c r="B180" s="1" t="s">
        <v>67</v>
      </c>
      <c r="C180" s="1" t="s">
        <v>68</v>
      </c>
      <c r="D180" s="1" t="s">
        <v>69</v>
      </c>
      <c r="E180" s="49" t="s">
        <v>440</v>
      </c>
    </row>
    <row r="181" spans="1:6">
      <c r="A181" s="31" t="s">
        <v>473</v>
      </c>
      <c r="B181">
        <f>SUM(Daily!B789)</f>
        <v>7</v>
      </c>
      <c r="C181">
        <f>SUM(Daily!C789)</f>
        <v>11</v>
      </c>
      <c r="D181">
        <f>SUM(Daily!D789)</f>
        <v>9.5</v>
      </c>
      <c r="E181" s="48">
        <f>AVERAGE(B181:D181)</f>
        <v>9.1666666666666661</v>
      </c>
      <c r="F181" s="2">
        <f>STDEV(B181,C181,D181)/SQRT(3)</f>
        <v>1.1666666666666661</v>
      </c>
    </row>
    <row r="182" spans="1:6">
      <c r="A182" s="31" t="s">
        <v>474</v>
      </c>
      <c r="B182">
        <f>Daily!B791</f>
        <v>5</v>
      </c>
      <c r="C182">
        <f>Daily!C791</f>
        <v>6</v>
      </c>
      <c r="D182">
        <f>Daily!D791</f>
        <v>6.1</v>
      </c>
      <c r="E182" s="48">
        <f>AVERAGE(B182:D182)</f>
        <v>5.7</v>
      </c>
      <c r="F182" s="2">
        <f>STDEV(B182,C182,D182)/SQRT(3)</f>
        <v>0.35118845842842461</v>
      </c>
    </row>
    <row r="183" spans="1:6">
      <c r="A183" s="31" t="s">
        <v>475</v>
      </c>
      <c r="B183">
        <v>0</v>
      </c>
      <c r="C183">
        <v>0</v>
      </c>
      <c r="D183">
        <v>0</v>
      </c>
      <c r="E183" s="48">
        <f>AVERAGE(B183:D183)</f>
        <v>0</v>
      </c>
      <c r="F183" s="2">
        <f>STDEV(B183,C183,D183)/SQRT(3)</f>
        <v>0</v>
      </c>
    </row>
    <row r="184" spans="1:6">
      <c r="A184" s="31" t="s">
        <v>476</v>
      </c>
      <c r="B184">
        <f>SUM(Daily!B793:B801)</f>
        <v>204.5</v>
      </c>
      <c r="C184">
        <f>SUM(Daily!C793:C801)</f>
        <v>193.1</v>
      </c>
      <c r="D184">
        <f>SUM(Daily!D793:D801)</f>
        <v>184.60000000000002</v>
      </c>
      <c r="E184" s="48">
        <f>AVERAGE(B184:D184)</f>
        <v>194.06666666666669</v>
      </c>
      <c r="F184" s="2">
        <f>STDEV(B184,C184,D184)/SQRT(3)</f>
        <v>5.764932301809309</v>
      </c>
    </row>
    <row r="185" spans="1:6">
      <c r="A185" s="31" t="s">
        <v>477</v>
      </c>
      <c r="B185">
        <f>SUM(Daily!B803:B809)</f>
        <v>91.1</v>
      </c>
      <c r="C185">
        <f>SUM(Daily!C803:C809)</f>
        <v>95.4</v>
      </c>
      <c r="D185">
        <f>SUM(Daily!D803:D809)</f>
        <v>95.200000000000017</v>
      </c>
      <c r="E185" s="48">
        <f>AVERAGE(B185:D185)</f>
        <v>93.90000000000002</v>
      </c>
      <c r="F185" s="2">
        <f>STDEV(B185,C185,D185)/SQRT(3)</f>
        <v>1.4011899704655855</v>
      </c>
    </row>
    <row r="186" spans="1:6">
      <c r="A186" s="31" t="s">
        <v>478</v>
      </c>
    </row>
    <row r="187" spans="1:6">
      <c r="A187" s="31" t="s">
        <v>479</v>
      </c>
    </row>
    <row r="188" spans="1:6">
      <c r="A188" s="31" t="s">
        <v>480</v>
      </c>
    </row>
    <row r="189" spans="1:6">
      <c r="A189" s="31" t="s">
        <v>481</v>
      </c>
    </row>
    <row r="190" spans="1:6">
      <c r="A190" s="31" t="s">
        <v>482</v>
      </c>
    </row>
    <row r="191" spans="1:6">
      <c r="A191" s="31" t="s">
        <v>483</v>
      </c>
    </row>
    <row r="192" spans="1:6">
      <c r="A192" s="31" t="s">
        <v>484</v>
      </c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34" sqref="H34"/>
    </sheetView>
  </sheetViews>
  <sheetFormatPr baseColWidth="10" defaultColWidth="11" defaultRowHeight="13" x14ac:dyDescent="0"/>
  <cols>
    <col min="1" max="1" width="17" customWidth="1"/>
  </cols>
  <sheetData>
    <row r="1" spans="1:7">
      <c r="A1" t="s">
        <v>206</v>
      </c>
    </row>
    <row r="2" spans="1:7">
      <c r="B2" s="1" t="s">
        <v>67</v>
      </c>
      <c r="C2" s="1" t="s">
        <v>68</v>
      </c>
      <c r="D2" s="1" t="s">
        <v>69</v>
      </c>
      <c r="E2" s="1" t="s">
        <v>259</v>
      </c>
      <c r="F2" s="1" t="s">
        <v>408</v>
      </c>
    </row>
    <row r="3" spans="1:7">
      <c r="A3" s="9">
        <v>2003</v>
      </c>
      <c r="B3" s="22">
        <f>SUM(Monthly!B2:B13)</f>
        <v>774.90000000000009</v>
      </c>
      <c r="C3" s="22">
        <f>SUM(Monthly!C2:C13)</f>
        <v>774.5</v>
      </c>
      <c r="D3" s="22">
        <f>SUM(Monthly!D2:D13)</f>
        <v>795.40000000000009</v>
      </c>
      <c r="E3" s="2">
        <f t="shared" ref="E3:E14" si="0">AVERAGE(B3:D3)</f>
        <v>781.6</v>
      </c>
      <c r="F3" s="2">
        <f>STDEV(B3,C3,D3)/SQRT(3)</f>
        <v>6.9009661159386626</v>
      </c>
    </row>
    <row r="4" spans="1:7">
      <c r="A4" s="9">
        <v>2004</v>
      </c>
      <c r="B4" s="22">
        <f>SUM(Monthly!B16:B27)</f>
        <v>723.10000000000014</v>
      </c>
      <c r="C4" s="22">
        <f>SUM(Monthly!C16:C27)</f>
        <v>760.1</v>
      </c>
      <c r="D4" s="22">
        <f>SUM(Monthly!D16:D27)</f>
        <v>793.99999999999989</v>
      </c>
      <c r="E4" s="2">
        <f t="shared" si="0"/>
        <v>759.06666666666672</v>
      </c>
      <c r="F4" s="2">
        <f t="shared" ref="F4:F13" si="1">STDEV(B4,C4,D4)/SQRT(3)</f>
        <v>20.473587320686494</v>
      </c>
    </row>
    <row r="5" spans="1:7">
      <c r="A5" s="9">
        <v>2005</v>
      </c>
      <c r="B5">
        <f>SUM(Monthly!B30:B41)</f>
        <v>435.4</v>
      </c>
      <c r="C5">
        <f>SUM(Monthly!C30:C41)</f>
        <v>450.2</v>
      </c>
      <c r="D5">
        <f>SUM(Monthly!D30:D41)</f>
        <v>464.19999999999993</v>
      </c>
      <c r="E5" s="2">
        <f t="shared" si="0"/>
        <v>449.93333333333322</v>
      </c>
      <c r="F5" s="2">
        <f t="shared" si="1"/>
        <v>8.3149129747567159</v>
      </c>
    </row>
    <row r="6" spans="1:7">
      <c r="A6" s="9">
        <v>2006</v>
      </c>
      <c r="B6">
        <f>SUM(Monthly!B45:B56)</f>
        <v>493.6</v>
      </c>
      <c r="C6">
        <f>SUM(Monthly!C45:C56)</f>
        <v>497.10000000000008</v>
      </c>
      <c r="D6">
        <f>SUM(Monthly!D45:D56)</f>
        <v>507.70000000000005</v>
      </c>
      <c r="E6" s="2">
        <f t="shared" si="0"/>
        <v>499.4666666666667</v>
      </c>
      <c r="F6" s="2">
        <f t="shared" si="1"/>
        <v>4.2388415608250565</v>
      </c>
    </row>
    <row r="7" spans="1:7">
      <c r="A7" s="9">
        <v>2007</v>
      </c>
      <c r="B7">
        <f>SUM(Monthly!B60:B71)</f>
        <v>466.1</v>
      </c>
      <c r="C7">
        <f>SUM(Monthly!C60:C71)</f>
        <v>444.90000000000003</v>
      </c>
      <c r="D7">
        <f>SUM(Monthly!D60:D71)</f>
        <v>443.40000000000003</v>
      </c>
      <c r="E7" s="2">
        <f t="shared" si="0"/>
        <v>451.4666666666667</v>
      </c>
      <c r="F7" s="2">
        <f t="shared" si="1"/>
        <v>7.3294686786363359</v>
      </c>
    </row>
    <row r="8" spans="1:7">
      <c r="A8" s="9">
        <v>2008</v>
      </c>
      <c r="B8">
        <f>SUM(Monthly!B75:B86)</f>
        <v>574.30000000000007</v>
      </c>
      <c r="C8">
        <f>SUM(Monthly!C75:C86)</f>
        <v>576.6</v>
      </c>
      <c r="D8">
        <f>SUM(Monthly!D75:D86)</f>
        <v>578.20000000000005</v>
      </c>
      <c r="E8" s="2">
        <f t="shared" si="0"/>
        <v>576.36666666666667</v>
      </c>
      <c r="F8" s="2">
        <f t="shared" si="1"/>
        <v>1.1318617897566352</v>
      </c>
    </row>
    <row r="9" spans="1:7">
      <c r="A9" s="9">
        <v>2009</v>
      </c>
      <c r="B9">
        <f>SUM(Monthly!B90:B101)</f>
        <v>435.09999999999997</v>
      </c>
      <c r="C9">
        <f>SUM(Monthly!C90:C101)</f>
        <v>417.8</v>
      </c>
      <c r="D9">
        <f>SUM(Monthly!D90:D101)</f>
        <v>430.8</v>
      </c>
      <c r="E9" s="2">
        <f t="shared" si="0"/>
        <v>427.90000000000003</v>
      </c>
      <c r="F9" s="2">
        <f t="shared" si="1"/>
        <v>5.2003205029433746</v>
      </c>
    </row>
    <row r="10" spans="1:7">
      <c r="A10" s="9">
        <v>2010</v>
      </c>
      <c r="B10">
        <f>SUM(Monthly!B105:B116)</f>
        <v>548.19999999999993</v>
      </c>
      <c r="C10">
        <f>SUM(Monthly!C105:C116)</f>
        <v>598.5</v>
      </c>
      <c r="D10">
        <f>SUM(Monthly!D105:D116)</f>
        <v>589.29999999999995</v>
      </c>
      <c r="E10" s="2">
        <f t="shared" si="0"/>
        <v>578.66666666666663</v>
      </c>
      <c r="F10" s="2">
        <f t="shared" si="1"/>
        <v>15.463110223295256</v>
      </c>
    </row>
    <row r="11" spans="1:7">
      <c r="A11" s="28">
        <v>2011</v>
      </c>
      <c r="B11">
        <f>SUM(Monthly!B120:B131)</f>
        <v>949.49999999999989</v>
      </c>
      <c r="C11">
        <f>SUM(Monthly!C120:C131)</f>
        <v>1045.8000000000002</v>
      </c>
      <c r="D11">
        <f>SUM(Monthly!D120:D131)</f>
        <v>1032</v>
      </c>
      <c r="E11" s="2">
        <f t="shared" si="0"/>
        <v>1009.1</v>
      </c>
      <c r="F11" s="2">
        <f t="shared" si="1"/>
        <v>30.065096041755876</v>
      </c>
    </row>
    <row r="12" spans="1:7">
      <c r="A12" s="28">
        <v>2012</v>
      </c>
      <c r="B12" s="2">
        <f>SUM(Monthly!B135:B146)</f>
        <v>803.30000000000007</v>
      </c>
      <c r="C12" s="2">
        <f>SUM(Monthly!C135:C146)</f>
        <v>784.9</v>
      </c>
      <c r="D12" s="2">
        <f>SUM(Monthly!D135:D146)</f>
        <v>771.50000000000011</v>
      </c>
      <c r="E12" s="2">
        <f t="shared" si="0"/>
        <v>786.56666666666672</v>
      </c>
      <c r="F12" s="2">
        <f t="shared" si="1"/>
        <v>9.217615984865299</v>
      </c>
    </row>
    <row r="13" spans="1:7">
      <c r="A13" s="28">
        <v>2013</v>
      </c>
      <c r="B13" s="2">
        <f>SUM(Monthly!B150:B161)</f>
        <v>701.5</v>
      </c>
      <c r="C13" s="2">
        <f>SUM(Monthly!C150:C161)</f>
        <v>662.89999999999986</v>
      </c>
      <c r="D13" s="2">
        <f>SUM(Monthly!D150:D161)</f>
        <v>638.30000000000007</v>
      </c>
      <c r="E13" s="2">
        <f t="shared" si="0"/>
        <v>667.56666666666661</v>
      </c>
      <c r="F13" s="2">
        <f t="shared" si="1"/>
        <v>18.392873015866154</v>
      </c>
      <c r="G13" s="7"/>
    </row>
    <row r="14" spans="1:7">
      <c r="A14" s="28">
        <v>2014</v>
      </c>
      <c r="B14">
        <f>SUM(Monthly!B164:B175)</f>
        <v>391.70000000000005</v>
      </c>
      <c r="C14">
        <f>SUM(Monthly!C164:C175)</f>
        <v>392</v>
      </c>
      <c r="D14">
        <f>SUM(Monthly!D164:D175)</f>
        <v>414.40000000000003</v>
      </c>
      <c r="E14" s="2">
        <f t="shared" si="0"/>
        <v>399.36666666666673</v>
      </c>
      <c r="F14" s="2">
        <f>STDEV(B14,C14,D14)/SQRT(3)</f>
        <v>7.517165541464272</v>
      </c>
      <c r="G14" s="7"/>
    </row>
    <row r="15" spans="1:7">
      <c r="A15" s="28"/>
      <c r="E15" s="2"/>
      <c r="F15" s="2"/>
      <c r="G15" s="7"/>
    </row>
    <row r="17" spans="1:8">
      <c r="A17" t="s">
        <v>486</v>
      </c>
      <c r="B17" s="2">
        <f>AVERAGE(B3:B14)</f>
        <v>608.05833333333328</v>
      </c>
      <c r="C17" s="2">
        <f>AVERAGE(C3:C14)</f>
        <v>617.10833333333335</v>
      </c>
      <c r="D17" s="2">
        <f>AVERAGE(D3:D14)</f>
        <v>621.6</v>
      </c>
      <c r="E17" s="2">
        <f>AVERAGE(E3:E14)</f>
        <v>615.58888888888896</v>
      </c>
    </row>
    <row r="24" spans="1:8">
      <c r="B24" s="28" t="s">
        <v>487</v>
      </c>
    </row>
    <row r="25" spans="1:8">
      <c r="B25" s="2" t="s">
        <v>437</v>
      </c>
      <c r="C25" s="2" t="s">
        <v>438</v>
      </c>
      <c r="D25" s="2" t="s">
        <v>439</v>
      </c>
      <c r="E25" s="2" t="s">
        <v>441</v>
      </c>
      <c r="F25" s="2" t="s">
        <v>436</v>
      </c>
    </row>
    <row r="26" spans="1:8">
      <c r="A26" t="s">
        <v>424</v>
      </c>
      <c r="B26" s="2">
        <f>AVERAGE(Monthly!B2,Monthly!B16,Monthly!B30,Monthly!B45,Monthly!B60,Monthly!B75,Monthly!B90,Monthly!B105,Monthly!B120,Monthly!B135,Monthly!B150,Monthly!B164)</f>
        <v>18.008333333333333</v>
      </c>
      <c r="C26" s="2">
        <f>AVERAGE(Monthly!C2,Monthly!C16,Monthly!C30,Monthly!C45,Monthly!C60,Monthly!C75,Monthly!C90,Monthly!C105,Monthly!C120,Monthly!C135,Monthly!C150,Monthly!C164)</f>
        <v>17.208333333333332</v>
      </c>
      <c r="D26" s="2">
        <f>AVERAGE(Monthly!D2,Monthly!D16,Monthly!D30,Monthly!D45,Monthly!D60,Monthly!D75,Monthly!D90,Monthly!D105,Monthly!D120,Monthly!D135,Monthly!D150,Monthly!D164)</f>
        <v>16.05</v>
      </c>
      <c r="E26" s="2">
        <f>AVERAGE(Monthly!E2,Monthly!E16,Monthly!E30,Monthly!E45,Monthly!E60,Monthly!E75,Monthly!E90,Monthly!E105,Monthly!E120,Monthly!E135,Monthly!E150,Monthly!E164)</f>
        <v>17.088888888888885</v>
      </c>
      <c r="F26" s="2">
        <f>(STDEV(Monthly!E2,Monthly!E16,Monthly!E30,Monthly!E45,Monthly!E60,Monthly!E75,Monthly!E90,Monthly!E105,Monthly!E120,Monthly!E135,Monthly!E150,Monthly!E164))/(SQRT(12))</f>
        <v>4.3428359935520406</v>
      </c>
      <c r="H26" s="10"/>
    </row>
    <row r="27" spans="1:8">
      <c r="A27" t="s">
        <v>425</v>
      </c>
      <c r="B27" s="2">
        <f>AVERAGE(Monthly!B3,Monthly!B17,Monthly!B31,Monthly!B46,Monthly!B61,Monthly!B76,Monthly!B91,Monthly!B106,Monthly!B121,Monthly!B136,Monthly!B151,Monthly!B165)</f>
        <v>9.2916666666666661</v>
      </c>
      <c r="C27" s="2">
        <f>AVERAGE(Monthly!C3,Monthly!C17,Monthly!C31,Monthly!C46,Monthly!C61,Monthly!C76,Monthly!C91,Monthly!C106,Monthly!C121,Monthly!C136,Monthly!C151,Monthly!C165)</f>
        <v>8.7083333333333339</v>
      </c>
      <c r="D27" s="2">
        <f>AVERAGE(Monthly!D3,Monthly!D17,Monthly!D31,Monthly!D46,Monthly!D61,Monthly!D76,Monthly!D91,Monthly!D106,Monthly!D121,Monthly!D136,Monthly!D151,Monthly!D165)</f>
        <v>8.9500000000000011</v>
      </c>
      <c r="E27" s="2">
        <f>AVERAGE(Monthly!E3,Monthly!E17,Monthly!E31,Monthly!E46,Monthly!E61,Monthly!E76,Monthly!E91,Monthly!E106,Monthly!E121,Monthly!E136,Monthly!E151,Monthly!E165)</f>
        <v>8.9833333333333343</v>
      </c>
      <c r="F27" s="2">
        <f>(STDEV(Monthly!E3,Monthly!E17,Monthly!E31,Monthly!E46,Monthly!E61,Monthly!E76,Monthly!E91,Monthly!E106,Monthly!E121,Monthly!E136,Monthly!E151,Monthly!E165))/(SQRT(12))</f>
        <v>2.8620102539303902</v>
      </c>
      <c r="H27" s="10"/>
    </row>
    <row r="28" spans="1:8">
      <c r="A28" t="s">
        <v>426</v>
      </c>
      <c r="B28" s="2">
        <f>AVERAGE(Monthly!B4,Monthly!B18,Monthly!B32,Monthly!B47,Monthly!B62,Monthly!B77,Monthly!B92,Monthly!B107,Monthly!B122,Monthly!B137,Monthly!B152,Monthly!B166)</f>
        <v>37.383333333333333</v>
      </c>
      <c r="C28" s="2">
        <f>AVERAGE(Monthly!C4,Monthly!C18,Monthly!C32,Monthly!C47,Monthly!C62,Monthly!C77,Monthly!C92,Monthly!C107,Monthly!C122,Monthly!C137,Monthly!C152,Monthly!C166)</f>
        <v>36.625</v>
      </c>
      <c r="D28" s="2">
        <f>AVERAGE(Monthly!D4,Monthly!D18,Monthly!D32,Monthly!D47,Monthly!D62,Monthly!D77,Monthly!D92,Monthly!D107,Monthly!D122,Monthly!D137,Monthly!D152,Monthly!D166)</f>
        <v>35.80833333333333</v>
      </c>
      <c r="E28" s="2">
        <f>AVERAGE(Monthly!E4,Monthly!E18,Monthly!E32,Monthly!E47,Monthly!E62,Monthly!E77,Monthly!E92,Monthly!E107,Monthly!E122,Monthly!E137,Monthly!E152,Monthly!E166)</f>
        <v>36.605555555555554</v>
      </c>
      <c r="F28" s="2">
        <f>(STDEV(Monthly!E4,Monthly!E18,Monthly!E32,Monthly!E47,Monthly!E62,Monthly!E77,Monthly!E92,Monthly!E107,Monthly!E122,Monthly!E137,Monthly!E152,Monthly!E166))/(SQRT(12))</f>
        <v>10.667369636979007</v>
      </c>
      <c r="H28" s="10"/>
    </row>
    <row r="29" spans="1:8">
      <c r="A29" t="s">
        <v>427</v>
      </c>
      <c r="B29" s="2">
        <f>AVERAGE(Monthly!B5,Monthly!B19,Monthly!B33,Monthly!B48,Monthly!B63,Monthly!B78,Monthly!B93,Monthly!B108,Monthly!B123,Monthly!B138,Monthly!B153,Monthly!B167)</f>
        <v>99.249999999999986</v>
      </c>
      <c r="C29" s="2">
        <f>AVERAGE(Monthly!C5,Monthly!C19,Monthly!C33,Monthly!C48,Monthly!C63,Monthly!C78,Monthly!C93,Monthly!C108,Monthly!C123,Monthly!C138,Monthly!C153,Monthly!C167)</f>
        <v>98.558333333333337</v>
      </c>
      <c r="D29" s="2">
        <f>AVERAGE(Monthly!D5,Monthly!D19,Monthly!D33,Monthly!D48,Monthly!D63,Monthly!D78,Monthly!D93,Monthly!D108,Monthly!D123,Monthly!D138,Monthly!D153,Monthly!D167)</f>
        <v>98.191666666666677</v>
      </c>
      <c r="E29" s="2">
        <f>AVERAGE(Monthly!E5,Monthly!E19,Monthly!E33,Monthly!E48,Monthly!E63,Monthly!E78,Monthly!E93,Monthly!E108,Monthly!E123,Monthly!E138,Monthly!E153,Monthly!E167)</f>
        <v>98.666666666666671</v>
      </c>
      <c r="F29" s="2">
        <f>(STDEV(Monthly!E5,Monthly!E19,Monthly!E33,Monthly!E48,Monthly!E63,Monthly!E78,Monthly!E93,Monthly!E108,Monthly!E123,Monthly!E138,Monthly!E153,Monthly!E167))/(SQRT(12))</f>
        <v>24.254734342951235</v>
      </c>
      <c r="H29" s="10"/>
    </row>
    <row r="30" spans="1:8">
      <c r="A30" t="s">
        <v>428</v>
      </c>
      <c r="B30" s="2">
        <f>AVERAGE(Monthly!B6,Monthly!B20,Monthly!B34,Monthly!B49,Monthly!B64,Monthly!B79,Monthly!B94,Monthly!B109,Monthly!B124,Monthly!B139,Monthly!B154,Monthly!B168)</f>
        <v>80.916666666666671</v>
      </c>
      <c r="C30" s="2">
        <f>AVERAGE(Monthly!C6,Monthly!C20,Monthly!C34,Monthly!C49,Monthly!C64,Monthly!C79,Monthly!C94,Monthly!C109,Monthly!C124,Monthly!C139,Monthly!C154,Monthly!C168)</f>
        <v>78.458333333333329</v>
      </c>
      <c r="D30" s="2">
        <f>AVERAGE(Monthly!D6,Monthly!D20,Monthly!D34,Monthly!D49,Monthly!D64,Monthly!D79,Monthly!D94,Monthly!D109,Monthly!D124,Monthly!D139,Monthly!D154,Monthly!D168)</f>
        <v>82.358333333333334</v>
      </c>
      <c r="E30" s="2">
        <f>AVERAGE(Monthly!E6,Monthly!E20,Monthly!E34,Monthly!E49,Monthly!E64,Monthly!E79,Monthly!E94,Monthly!E109,Monthly!E124,Monthly!E139,Monthly!E154,Monthly!E168)</f>
        <v>80.577777777777783</v>
      </c>
      <c r="F30" s="2">
        <f>(STDEV(Monthly!E6,Monthly!E20,Monthly!E34,Monthly!E49,Monthly!E64,Monthly!E79,Monthly!E94,Monthly!E109,Monthly!E124,Monthly!E139,Monthly!E154,Monthly!E168))/(SQRT(12))</f>
        <v>12.220642230290647</v>
      </c>
      <c r="H30" s="10"/>
    </row>
    <row r="31" spans="1:8">
      <c r="A31" t="s">
        <v>429</v>
      </c>
      <c r="B31" s="2">
        <f>AVERAGE(Monthly!B7,Monthly!B21,Monthly!B35,Monthly!B50,Monthly!B65,Monthly!B80,Monthly!B95,Monthly!B110,Monthly!B125,Monthly!B140,Monthly!B155,Monthly!B169)</f>
        <v>55.5</v>
      </c>
      <c r="C31" s="2">
        <f>AVERAGE(Monthly!C7,Monthly!C21,Monthly!C35,Monthly!C50,Monthly!C65,Monthly!C80,Monthly!C95,Monthly!C110,Monthly!C125,Monthly!C140,Monthly!C155,Monthly!C169)</f>
        <v>58.658333333333331</v>
      </c>
      <c r="D31" s="2">
        <f>AVERAGE(Monthly!D7,Monthly!D21,Monthly!D35,Monthly!D50,Monthly!D65,Monthly!D80,Monthly!D95,Monthly!D110,Monthly!D125,Monthly!D140,Monthly!D155,Monthly!D169)</f>
        <v>58.19166666666667</v>
      </c>
      <c r="E31" s="2">
        <f>AVERAGE(Monthly!E7,Monthly!E21,Monthly!E35,Monthly!E50,Monthly!E65,Monthly!E80,Monthly!E95,Monthly!E110,Monthly!E125,Monthly!E140,Monthly!E155,Monthly!E169)</f>
        <v>57.449999999999989</v>
      </c>
      <c r="F31" s="2">
        <f>(STDEV(Monthly!E7,Monthly!E21,Monthly!E35,Monthly!E50,Monthly!E65,Monthly!E80,Monthly!E95,Monthly!E110,Monthly!E125,Monthly!E140,Monthly!E155,Monthly!E169))/(SQRT(12))</f>
        <v>13.218146706588731</v>
      </c>
    </row>
    <row r="32" spans="1:8">
      <c r="A32" t="s">
        <v>430</v>
      </c>
      <c r="B32" s="2">
        <f>AVERAGE(Monthly!B8,Monthly!B22,Monthly!B36,Monthly!B51,Monthly!B66,Monthly!B81,Monthly!B96,Monthly!B111,Monthly!B126,Monthly!B141,Monthly!B156,Monthly!B170)</f>
        <v>43.658333333333331</v>
      </c>
      <c r="C32" s="2">
        <f>AVERAGE(Monthly!C8,Monthly!C22,Monthly!C36,Monthly!C51,Monthly!C66,Monthly!C81,Monthly!C96,Monthly!C111,Monthly!C126,Monthly!C141,Monthly!C156,Monthly!C170)</f>
        <v>47.524999999999999</v>
      </c>
      <c r="D32" s="2">
        <f>AVERAGE(Monthly!D8,Monthly!D22,Monthly!D36,Monthly!D51,Monthly!D66,Monthly!D81,Monthly!D96,Monthly!D111,Monthly!D126,Monthly!D141,Monthly!D156,Monthly!D170)</f>
        <v>48.55833333333333</v>
      </c>
      <c r="E32" s="2">
        <f>AVERAGE(Monthly!E8,Monthly!E22,Monthly!E36,Monthly!E51,Monthly!E66,Monthly!E81,Monthly!E96,Monthly!E111,Monthly!E126,Monthly!E141,Monthly!E156,Monthly!E170)</f>
        <v>46.580555555555556</v>
      </c>
      <c r="F32" s="2">
        <f>(STDEV(Monthly!E8,Monthly!E22,Monthly!E36,Monthly!E51,Monthly!E66,Monthly!E81,Monthly!E96,Monthly!E111,Monthly!E126,Monthly!E141,Monthly!E156,Monthly!E170))/(SQRT(12))</f>
        <v>9.5335385814711788</v>
      </c>
    </row>
    <row r="33" spans="1:7">
      <c r="A33" t="s">
        <v>431</v>
      </c>
      <c r="B33" s="2">
        <f>AVERAGE(Monthly!B9,Monthly!B23,Monthly!B37,Monthly!B52,Monthly!B67,Monthly!B82,Monthly!B97,Monthly!B112,Monthly!B127,Monthly!B142,Monthly!B157,Monthly!B171)</f>
        <v>49.983333333333327</v>
      </c>
      <c r="C33" s="2">
        <f>AVERAGE(Monthly!C9,Monthly!C23,Monthly!C37,Monthly!C52,Monthly!C67,Monthly!C82,Monthly!C97,Monthly!C112,Monthly!C127,Monthly!C142,Monthly!C157,Monthly!C171)</f>
        <v>52.44166666666667</v>
      </c>
      <c r="D33" s="2">
        <f>AVERAGE(Monthly!D9,Monthly!D23,Monthly!D37,Monthly!D52,Monthly!D67,Monthly!D82,Monthly!D97,Monthly!D112,Monthly!D127,Monthly!D142,Monthly!D157,Monthly!D171)</f>
        <v>54.516666666666673</v>
      </c>
      <c r="E33" s="2">
        <f>AVERAGE(Monthly!E9,Monthly!E23,Monthly!E37,Monthly!E52,Monthly!E67,Monthly!E82,Monthly!E97,Monthly!E112,Monthly!E127,Monthly!E142,Monthly!E157,Monthly!E171)</f>
        <v>52.31388888888889</v>
      </c>
      <c r="F33" s="2">
        <f>(STDEV(Monthly!E9,Monthly!E23,Monthly!E37,Monthly!E52,Monthly!E67,Monthly!E82,Monthly!E97,Monthly!E112,Monthly!E127,Monthly!E142,Monthly!E157,Monthly!E171))/(SQRT(12))</f>
        <v>6.9426637615991309</v>
      </c>
    </row>
    <row r="34" spans="1:7">
      <c r="A34" t="s">
        <v>432</v>
      </c>
      <c r="B34" s="2">
        <f>AVERAGE(Monthly!B10,Monthly!B24,Monthly!B38,Monthly!B53,Monthly!B68,Monthly!B83,Monthly!B98,Monthly!B113,Monthly!B128,Monthly!B143,Monthly!B158,Monthly!B172)</f>
        <v>34.366666666666667</v>
      </c>
      <c r="C34" s="2">
        <f>AVERAGE(Monthly!C10,Monthly!C24,Monthly!C38,Monthly!C53,Monthly!C68,Monthly!C83,Monthly!C98,Monthly!C113,Monthly!C128,Monthly!C143,Monthly!C158,Monthly!C172)</f>
        <v>37.133333333333333</v>
      </c>
      <c r="D34" s="2">
        <f>AVERAGE(Monthly!D10,Monthly!D24,Monthly!D38,Monthly!D53,Monthly!D68,Monthly!D83,Monthly!D98,Monthly!D113,Monthly!D128,Monthly!D143,Monthly!D158,Monthly!D172)</f>
        <v>36.141666666666666</v>
      </c>
      <c r="E34" s="2">
        <f>AVERAGE(Monthly!E10,Monthly!E24,Monthly!E38,Monthly!E53,Monthly!E68,Monthly!E83,Monthly!E98,Monthly!E113,Monthly!E128,Monthly!E143,Monthly!E158,Monthly!E172)</f>
        <v>35.88055555555556</v>
      </c>
      <c r="F34" s="2">
        <f>(STDEV(Monthly!E10,Monthly!E24,Monthly!E38,Monthly!E53,Monthly!E68,Monthly!E83,Monthly!E98,Monthly!E113,Monthly!E128,Monthly!E143,Monthly!E158,Monthly!E172))/(SQRT(12))</f>
        <v>8.9602465265783557</v>
      </c>
    </row>
    <row r="35" spans="1:7">
      <c r="A35" t="s">
        <v>433</v>
      </c>
      <c r="B35" s="2">
        <f>AVERAGE(Monthly!B11,Monthly!B25,Monthly!B39,Monthly!B54,Monthly!B69,Monthly!B84,Monthly!B99,Monthly!B114,Monthly!B129,Monthly!B144,Monthly!B159,Monthly!B173)</f>
        <v>62.391666666666673</v>
      </c>
      <c r="C35" s="2">
        <f>AVERAGE(Monthly!C11,Monthly!C25,Monthly!C39,Monthly!C54,Monthly!C69,Monthly!C84,Monthly!C99,Monthly!C114,Monthly!C129,Monthly!C144,Monthly!C159,Monthly!C173)</f>
        <v>61.899999999999984</v>
      </c>
      <c r="D35" s="2">
        <f>AVERAGE(Monthly!D11,Monthly!D25,Monthly!D39,Monthly!D54,Monthly!D69,Monthly!D84,Monthly!D99,Monthly!D114,Monthly!D129,Monthly!D144,Monthly!D159,Monthly!D173)</f>
        <v>63.791666666666657</v>
      </c>
      <c r="E35" s="2">
        <f>AVERAGE(Monthly!E11,Monthly!E25,Monthly!E39,Monthly!E54,Monthly!E69,Monthly!E84,Monthly!E99,Monthly!E114,Monthly!E129,Monthly!E144,Monthly!E159,Monthly!E173)</f>
        <v>61.348456790123464</v>
      </c>
      <c r="F35" s="2">
        <f>(STDEV(Monthly!E11,Monthly!E25,Monthly!E39,Monthly!E54,Monthly!E69,Monthly!E84,Monthly!E99,Monthly!E114,Monthly!E129,Monthly!E144,Monthly!E159,Monthly!E173))/(SQRT(12))</f>
        <v>10.214082020294292</v>
      </c>
      <c r="G35" s="2"/>
    </row>
    <row r="36" spans="1:7">
      <c r="A36" t="s">
        <v>434</v>
      </c>
      <c r="B36" s="2">
        <f>AVERAGE(Monthly!B12,Monthly!B26,Monthly!B40,Monthly!B55,Monthly!B70,Monthly!B85,Monthly!B100,Monthly!B115,Monthly!B130,Monthly!B145,Monthly!B160,Monthly!B174)</f>
        <v>84.708333333333343</v>
      </c>
      <c r="C36" s="2">
        <f>AVERAGE(Monthly!C12,Monthly!C26,Monthly!C40,Monthly!C55,Monthly!C70,Monthly!C85,Monthly!C100,Monthly!C115,Monthly!C130,Monthly!C145,Monthly!C160,Monthly!C174)</f>
        <v>85.916666666666671</v>
      </c>
      <c r="D36" s="2">
        <f>AVERAGE(Monthly!D12,Monthly!D26,Monthly!D40,Monthly!D55,Monthly!D70,Monthly!D85,Monthly!D100,Monthly!D115,Monthly!D130,Monthly!D145,Monthly!D160,Monthly!D174)</f>
        <v>85.266666666666666</v>
      </c>
      <c r="E36" s="2">
        <f>AVERAGE(Monthly!E12,Monthly!E26,Monthly!E40,Monthly!E55,Monthly!E70,Monthly!E85,Monthly!E100,Monthly!E115,Monthly!E130,Monthly!E145,Monthly!E160,Monthly!E174)</f>
        <v>85.297222222222217</v>
      </c>
      <c r="F36" s="2">
        <f>(STDEV(Monthly!E12,Monthly!E26,Monthly!E40,Monthly!E55,Monthly!E70,Monthly!E85,Monthly!E100,Monthly!E115,Monthly!E130,Monthly!E145,Monthly!E160,Monthly!E174))/(SQRT(12))</f>
        <v>14.119730600398658</v>
      </c>
      <c r="G36" s="2"/>
    </row>
    <row r="37" spans="1:7">
      <c r="A37" t="s">
        <v>435</v>
      </c>
      <c r="B37" s="2">
        <f>AVERAGE(Monthly!B13,Monthly!B27,Monthly!B41,Monthly!B56,Monthly!B71,Monthly!B86,Monthly!B101,Monthly!B116,Monthly!B131,Monthly!B146,Monthly!B161,Monthly!B175)</f>
        <v>32.6</v>
      </c>
      <c r="C37" s="2">
        <f>AVERAGE(Monthly!C13,Monthly!C27,Monthly!C41,Monthly!C56,Monthly!C71,Monthly!C86,Monthly!C101,Monthly!C116,Monthly!C131,Monthly!C146,Monthly!C161,Monthly!C175)</f>
        <v>33.975000000000001</v>
      </c>
      <c r="D37" s="2">
        <f>AVERAGE(Monthly!D13,Monthly!D27,Monthly!D41,Monthly!D56,Monthly!D71,Monthly!D86,Monthly!D101,Monthly!D116,Monthly!D131,Monthly!D146,Monthly!D161,Monthly!D175)</f>
        <v>33.775000000000006</v>
      </c>
      <c r="E37" s="2">
        <f>AVERAGE(Monthly!E13,Monthly!E27,Monthly!E41,Monthly!E56,Monthly!E71,Monthly!E86,Monthly!E101,Monthly!E116,Monthly!E131,Monthly!E146,Monthly!E161,Monthly!E175)</f>
        <v>33.449999999999996</v>
      </c>
      <c r="F37" s="2">
        <f>(STDEV(Monthly!E13,Monthly!E27,Monthly!E41,Monthly!E56,Monthly!E71,Monthly!E86,Monthly!E101,Monthly!E116,Monthly!E131,Monthly!E146,Monthly!E161,Monthly!E175))/(SQRT(12))</f>
        <v>11.769125490656254</v>
      </c>
      <c r="G37" s="2"/>
    </row>
  </sheetData>
  <phoneticPr fontId="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Corinna Riginos</dc:creator>
  <cp:lastModifiedBy>truman young</cp:lastModifiedBy>
  <dcterms:created xsi:type="dcterms:W3CDTF">2006-09-10T12:14:50Z</dcterms:created>
  <dcterms:modified xsi:type="dcterms:W3CDTF">2015-05-29T20:55:32Z</dcterms:modified>
</cp:coreProperties>
</file>